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 activeTab="7"/>
  </bookViews>
  <sheets>
    <sheet name="USD|CHF " sheetId="1" r:id="rId1"/>
    <sheet name="CHF2" sheetId="6" r:id="rId2"/>
    <sheet name="EUR|USD; " sheetId="2" r:id="rId3"/>
    <sheet name="EUR2" sheetId="8" r:id="rId4"/>
    <sheet name="USD|JPY" sheetId="4" r:id="rId5"/>
    <sheet name="JPY2" sheetId="9" r:id="rId6"/>
    <sheet name="GBP|USD" sheetId="5" r:id="rId7"/>
    <sheet name="GBP2" sheetId="10" r:id="rId8"/>
  </sheets>
  <calcPr calcId="124519"/>
</workbook>
</file>

<file path=xl/calcChain.xml><?xml version="1.0" encoding="utf-8"?>
<calcChain xmlns="http://schemas.openxmlformats.org/spreadsheetml/2006/main">
  <c r="E33" i="9"/>
  <c r="A33"/>
  <c r="E25"/>
  <c r="A25"/>
  <c r="E22"/>
  <c r="A22"/>
  <c r="E19"/>
  <c r="E28" s="1"/>
  <c r="A19"/>
  <c r="A28" s="1"/>
  <c r="E15"/>
  <c r="E31" s="1"/>
  <c r="A15"/>
  <c r="A31" s="1"/>
  <c r="E28" i="4"/>
  <c r="E25"/>
  <c r="E22"/>
  <c r="E19"/>
  <c r="E15"/>
  <c r="A28"/>
  <c r="A25"/>
  <c r="A22"/>
  <c r="A33"/>
  <c r="A19"/>
  <c r="A15"/>
  <c r="E34" i="10"/>
  <c r="A34"/>
  <c r="E25"/>
  <c r="A25"/>
  <c r="E22"/>
  <c r="A22"/>
  <c r="E19"/>
  <c r="E28" s="1"/>
  <c r="A19"/>
  <c r="A28" s="1"/>
  <c r="E15"/>
  <c r="E31" s="1"/>
  <c r="A15"/>
  <c r="A31" s="1"/>
  <c r="E34" i="5"/>
  <c r="A34"/>
  <c r="E25"/>
  <c r="A25"/>
  <c r="E22"/>
  <c r="A22"/>
  <c r="E19"/>
  <c r="E28" s="1"/>
  <c r="A19"/>
  <c r="A28" s="1"/>
  <c r="E15"/>
  <c r="E31" s="1"/>
  <c r="A15"/>
  <c r="A31" s="1"/>
  <c r="E33" i="4"/>
  <c r="E31"/>
  <c r="A31"/>
  <c r="E34" i="8"/>
  <c r="A34"/>
  <c r="E25"/>
  <c r="A25"/>
  <c r="E22"/>
  <c r="A22"/>
  <c r="E19"/>
  <c r="E28" s="1"/>
  <c r="A19"/>
  <c r="A28" s="1"/>
  <c r="E15"/>
  <c r="E31" s="1"/>
  <c r="A15"/>
  <c r="A31" s="1"/>
  <c r="E31" i="2"/>
  <c r="E28"/>
  <c r="E25"/>
  <c r="E22"/>
  <c r="E19"/>
  <c r="E15"/>
  <c r="A28"/>
  <c r="A31"/>
  <c r="A25"/>
  <c r="A22"/>
  <c r="A19"/>
  <c r="A15"/>
  <c r="E34" i="6"/>
  <c r="A34"/>
  <c r="E25"/>
  <c r="A25"/>
  <c r="E22"/>
  <c r="A22"/>
  <c r="E19"/>
  <c r="E28" s="1"/>
  <c r="A19"/>
  <c r="A28" s="1"/>
  <c r="E15"/>
  <c r="E31" s="1"/>
  <c r="A15"/>
  <c r="A31" s="1"/>
  <c r="A25" i="1"/>
  <c r="E25"/>
  <c r="A31"/>
  <c r="E31"/>
  <c r="E28"/>
  <c r="E22"/>
  <c r="E15"/>
  <c r="E19"/>
  <c r="A28"/>
  <c r="A15"/>
  <c r="A19"/>
  <c r="A22"/>
  <c r="E34" i="2"/>
  <c r="A34"/>
  <c r="E34" i="1"/>
  <c r="A34"/>
</calcChain>
</file>

<file path=xl/sharedStrings.xml><?xml version="1.0" encoding="utf-8"?>
<sst xmlns="http://schemas.openxmlformats.org/spreadsheetml/2006/main" count="381" uniqueCount="81">
  <si>
    <t>котировка на закрытие позиции (стоплос)</t>
  </si>
  <si>
    <t>bid = -1 = 1,5080 (ориентир графика)              приказ = 1,5079</t>
  </si>
  <si>
    <t>купили - 1,5112  продали 1,5079</t>
  </si>
  <si>
    <t>расчет перед покупкой USD/CHF</t>
  </si>
  <si>
    <t>расчет перед продажей USD/CHF</t>
  </si>
  <si>
    <t>купили - 1,5112  продали - 1,5199</t>
  </si>
  <si>
    <t xml:space="preserve"> 1,5112  -  1,5079 = 0,0033 = 33 пункта</t>
  </si>
  <si>
    <t>1,5199 - 1,5112  = 0,0087 = 87 пунктов</t>
  </si>
  <si>
    <t>(2.000(лот) * 0,0001 (пункт))\1,5079  = 0,13263 $ (0,066 при лоте 1000)</t>
  </si>
  <si>
    <t>(2.000(лот) * 0,0001 (пункт))\1,5199 = 0,13158 $</t>
  </si>
  <si>
    <t>87 * 2 (лот) *        0,13158             =         22,8949   $ прибыли</t>
  </si>
  <si>
    <t>котировка на закрытие позиции (тейкпрофит)</t>
  </si>
  <si>
    <t>bid = -1 = 1,5200 (ориентир графика)              приказ = 1,5199</t>
  </si>
  <si>
    <t>1) по теханализу определили уровни 1-входа (1,5112), 2-стоплос (1,5079), 3-тейкпрофит (1,5199)</t>
  </si>
  <si>
    <t xml:space="preserve">2)котировка на длинную позицию (покупка) </t>
  </si>
  <si>
    <t>3) меряем цену в пунктах от уровня покупки до срабатывания ордера стоплос</t>
  </si>
  <si>
    <t>4) меряем цену в пунктах от уровня покупки до срабатывания ордера тейкпрофит</t>
  </si>
  <si>
    <t>5) считаем цену пункта при прибыле</t>
  </si>
  <si>
    <t>6) считаем цену пункта при убытке</t>
  </si>
  <si>
    <t>7) считаем прибыль</t>
  </si>
  <si>
    <t>8) считаем убыток</t>
  </si>
  <si>
    <t>9) использование депозита (20$cделка/100$депозит)*100=20% (лот 0,002)</t>
  </si>
  <si>
    <t>(20$cделка/100$депозит)*100=20% (лот 0,002)</t>
  </si>
  <si>
    <t>2)котировка на короткую позицию (продажа)</t>
  </si>
  <si>
    <t>1) по теханализу определили уровни 1-входа (1,5079), 2-стоплос (1,5106), 3-тейкпрофит (1,5006)</t>
  </si>
  <si>
    <t>3) меряем цену в пунктах от уровня продажи до срабатывания ордера стоплос</t>
  </si>
  <si>
    <t>4) меряем цену в пунктах от уровня продажи до срабатывания ордера тейкпрофит</t>
  </si>
  <si>
    <t>продали - 1,5079  купили 1,5106</t>
  </si>
  <si>
    <t xml:space="preserve"> 1,5106  -  1,5079 = 0,0027 = 27 пунктов</t>
  </si>
  <si>
    <t>продали - 1,5079  купили - 1,5006</t>
  </si>
  <si>
    <t>1,5079 - 1,5006  = 0,0073 = 73 пунктов</t>
  </si>
  <si>
    <t>(2.000(лот) * 0,0001 (пункт))\1,5006 = 0,1332 $</t>
  </si>
  <si>
    <t>(2.000(лот) * 0,0001 (пункт))\1,5106  = 0,1323 $ (0,066 при лоте 1000)</t>
  </si>
  <si>
    <t>расчет перед покупкой EUR\USD</t>
  </si>
  <si>
    <t>расчет перед продажей EUR/USD</t>
  </si>
  <si>
    <t>(2.000(лот) * 0,0001 (пункт))\1 = 0,2 $</t>
  </si>
  <si>
    <t>(2.000(лот) * 0,0001 (пункт))\1  = 0,2 $ (0,1 при лоте 1000)</t>
  </si>
  <si>
    <t>(2.000(лот) * 0,0001 (пункт))\1 = 0,2 $ (0,1 при лоте 1000)</t>
  </si>
  <si>
    <t>73 * 2 (лот) *        0,1332            =         19,45   $ прибыли</t>
  </si>
  <si>
    <t>87 * 2 (лот) *        0,2             =         34,8   $ прибыли</t>
  </si>
  <si>
    <t>73 * 2 (лот) *        0,2            =         29,2   $ прибыли</t>
  </si>
  <si>
    <t>расчет перед продажей USD/JPY</t>
  </si>
  <si>
    <t>расчет перед покупкой USD/JPY</t>
  </si>
  <si>
    <t>33 * 2 (лот) *        0,13263           =          8,7535    $ убытка</t>
  </si>
  <si>
    <t>27 * 2 (лот) *        0,1323          =          7,14    $ убытка</t>
  </si>
  <si>
    <t>33 * 2 (лот) *        0,2         =          8,7535    $ убытка</t>
  </si>
  <si>
    <t>27 * 2 (лот) *        0,2         =          8,7535    $ убытка</t>
  </si>
  <si>
    <t>расчет перед покупкой GBP\USD</t>
  </si>
  <si>
    <t>расчет перед продажей GBP/USD</t>
  </si>
  <si>
    <t>ASK = 5 (3)+1 = 1,5106 (ориентир графика)          приказ = 1,5112</t>
  </si>
  <si>
    <t>ASK = 5(3)+1 = 1,5100 (ориентир графика)         приказ = 1,5106</t>
  </si>
  <si>
    <t>ASK = 5(3)+1 = 1,5000 (ориентир графика)         приказ = 1,5006</t>
  </si>
  <si>
    <t>ASK = 5(4)+1 = 1,5106 (ориентир графика)          приказ = 1,5112</t>
  </si>
  <si>
    <t>ASK = 5(4)+1 = 1,5100 (ориентир графика)         приказ = 1,5106</t>
  </si>
  <si>
    <t>ASK = 5(4)+1 = 1,5000 (ориентир графика)         приказ = 1,5006</t>
  </si>
  <si>
    <t xml:space="preserve"> </t>
  </si>
  <si>
    <t>ASK = 5(3)+1 = 1,5106 (ориентир графика)          приказ = 1,5112</t>
  </si>
  <si>
    <t>ASK = 5(4)+1 = 100,51 (ориентир графика)          приказ = 100,57</t>
  </si>
  <si>
    <t>bid = -1 = 100,27 (ориентир графика)              приказ = 100,26</t>
  </si>
  <si>
    <t>купили - 100,57  продали 100,26</t>
  </si>
  <si>
    <t>bid = -1 = 101,10 (ориентир графика)              приказ = 101,09</t>
  </si>
  <si>
    <t xml:space="preserve"> 100,57 - 100,26  = 0,31 = 31 пункта</t>
  </si>
  <si>
    <t>продали - 100,57  купили - 1,5006</t>
  </si>
  <si>
    <t>bid = -1 = 100,58 (ориентир графика)              приказ = 100,57</t>
  </si>
  <si>
    <t>ASK = 5(4)+1 = 100,70 (ориентир графика)         приказ = 100,76</t>
  </si>
  <si>
    <t>продали - 100,57  купили 100,76</t>
  </si>
  <si>
    <t>ASK = 5(4)+1 = 100,00 (ориентир графика)         приказ = 100,06</t>
  </si>
  <si>
    <t>купили -  100,57 продали - 101,09</t>
  </si>
  <si>
    <t>101,09 - 100,57  = 0,52 = 52 пункта</t>
  </si>
  <si>
    <t>(2.000(лот) * 0,01 (пункт))\101,09 = 0,197$</t>
  </si>
  <si>
    <t>(2.000(лот) * 0,01 (пункт))\100,26 = 0,199 $ (0,095 при лоте 1000)</t>
  </si>
  <si>
    <t>52 * 2 (лот) *       0,197              =         20,57   $ прибыли</t>
  </si>
  <si>
    <t>31 * 2 (лот) *        0,199         =          12,36    $ убытка</t>
  </si>
  <si>
    <t>1) по теханализу определили уровни 1-входа (100,57), 2-стоплос (100,76), 3-тейкпрофит (100,06)</t>
  </si>
  <si>
    <t>1) по теханализу определили уровни 1-входа (100,57), 2-стоплос (100,26), 3-тейкпрофит (101,09)</t>
  </si>
  <si>
    <t xml:space="preserve"> 100,57  -  100,76 = 0,19 = 19 пунктов</t>
  </si>
  <si>
    <t>100,57 - 100,06  = 0,51 = 51 пунктов</t>
  </si>
  <si>
    <t>(2.000(лот) * 0,01 (пункт))\100,06 = 0,199 $</t>
  </si>
  <si>
    <t>(2.000(лот) * 0,01 (пункт))\100,76  = 0,198 $ (0,099 при лоте 1000)</t>
  </si>
  <si>
    <t>51 * 2 (лот) *   100,06          =        20,38   $ прибыли</t>
  </si>
  <si>
    <t>19 * 2 (лот) *   100,76      =         7,54   $  убытка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</si>
</sst>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0" borderId="0" xfId="0" applyFill="1"/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opLeftCell="A2" workbookViewId="0">
      <selection activeCell="A33" sqref="A33"/>
    </sheetView>
  </sheetViews>
  <sheetFormatPr defaultRowHeight="15"/>
  <cols>
    <col min="1" max="1" width="87.85546875" customWidth="1"/>
    <col min="2" max="2" width="7.85546875" customWidth="1"/>
    <col min="3" max="3" width="7.7109375" customWidth="1"/>
    <col min="5" max="5" width="94.42578125" customWidth="1"/>
  </cols>
  <sheetData>
    <row r="1" spans="1:8" ht="18.75">
      <c r="A1" s="1" t="s">
        <v>3</v>
      </c>
      <c r="B1" s="2"/>
      <c r="C1" s="5"/>
      <c r="D1" s="5"/>
      <c r="E1" s="1" t="s">
        <v>4</v>
      </c>
      <c r="F1" s="5"/>
      <c r="G1" s="5"/>
      <c r="H1" s="5"/>
    </row>
    <row r="2" spans="1:8">
      <c r="A2" s="7"/>
      <c r="B2" s="6"/>
      <c r="C2" s="6"/>
      <c r="D2" s="5"/>
      <c r="E2" s="6"/>
      <c r="H2" s="5"/>
    </row>
    <row r="3" spans="1:8">
      <c r="A3" s="3" t="s">
        <v>13</v>
      </c>
      <c r="B3" s="6"/>
      <c r="C3" s="6"/>
      <c r="D3" s="5"/>
      <c r="E3" s="3" t="s">
        <v>24</v>
      </c>
      <c r="F3" s="6"/>
      <c r="G3" s="6"/>
      <c r="H3" s="5"/>
    </row>
    <row r="4" spans="1:8">
      <c r="D4" s="5"/>
      <c r="H4" s="5"/>
    </row>
    <row r="5" spans="1:8">
      <c r="A5" s="4" t="s">
        <v>14</v>
      </c>
      <c r="D5" s="5"/>
      <c r="E5" s="4" t="s">
        <v>23</v>
      </c>
      <c r="H5" s="5"/>
    </row>
    <row r="6" spans="1:8">
      <c r="A6" t="s">
        <v>52</v>
      </c>
      <c r="B6">
        <v>1.5112000000000001</v>
      </c>
      <c r="D6" s="5"/>
      <c r="E6" t="s">
        <v>1</v>
      </c>
      <c r="F6">
        <v>1.5079</v>
      </c>
      <c r="H6" s="5"/>
    </row>
    <row r="7" spans="1:8">
      <c r="A7" t="s">
        <v>0</v>
      </c>
      <c r="D7" s="5"/>
      <c r="E7" s="3" t="s">
        <v>0</v>
      </c>
      <c r="H7" s="5"/>
    </row>
    <row r="8" spans="1:8">
      <c r="A8" t="s">
        <v>1</v>
      </c>
      <c r="B8">
        <v>1.5079</v>
      </c>
      <c r="D8" s="5"/>
      <c r="E8" t="s">
        <v>53</v>
      </c>
      <c r="F8">
        <v>1.5105999999999999</v>
      </c>
      <c r="H8" s="5"/>
    </row>
    <row r="9" spans="1:8">
      <c r="A9" t="s">
        <v>11</v>
      </c>
      <c r="D9" s="5"/>
      <c r="E9" s="3" t="s">
        <v>11</v>
      </c>
      <c r="H9" s="5"/>
    </row>
    <row r="10" spans="1:8">
      <c r="A10" t="s">
        <v>12</v>
      </c>
      <c r="B10" s="6">
        <v>1.5199</v>
      </c>
      <c r="D10" s="5"/>
      <c r="E10" t="s">
        <v>54</v>
      </c>
      <c r="F10">
        <v>1.5005999999999999</v>
      </c>
      <c r="H10" s="5"/>
    </row>
    <row r="11" spans="1:8">
      <c r="D11" s="5"/>
      <c r="H11" s="5"/>
    </row>
    <row r="12" spans="1:8">
      <c r="A12" s="3" t="s">
        <v>15</v>
      </c>
      <c r="B12" s="6"/>
      <c r="D12" s="5"/>
      <c r="E12" s="3" t="s">
        <v>25</v>
      </c>
      <c r="F12" s="6"/>
      <c r="H12" s="5"/>
    </row>
    <row r="13" spans="1:8">
      <c r="A13" t="s">
        <v>2</v>
      </c>
      <c r="B13" s="6"/>
      <c r="D13" s="5"/>
      <c r="E13" t="s">
        <v>27</v>
      </c>
      <c r="F13" s="6"/>
      <c r="H13" s="5"/>
    </row>
    <row r="14" spans="1:8">
      <c r="A14" t="s">
        <v>6</v>
      </c>
      <c r="B14" s="6"/>
      <c r="D14" s="5"/>
      <c r="E14" t="s">
        <v>28</v>
      </c>
      <c r="F14" s="6"/>
      <c r="H14" s="5"/>
    </row>
    <row r="15" spans="1:8">
      <c r="A15">
        <f>(B6-B8)*10000</f>
        <v>33.00000000000081</v>
      </c>
      <c r="B15" s="6"/>
      <c r="D15" s="5"/>
      <c r="E15">
        <f>(F8-F6)*10000</f>
        <v>26.999999999999247</v>
      </c>
      <c r="F15" s="6"/>
      <c r="H15" s="5"/>
    </row>
    <row r="16" spans="1:8">
      <c r="A16" s="3" t="s">
        <v>16</v>
      </c>
      <c r="B16" s="6"/>
      <c r="D16" s="5"/>
      <c r="E16" s="3" t="s">
        <v>26</v>
      </c>
      <c r="F16" s="6"/>
      <c r="H16" s="5"/>
    </row>
    <row r="17" spans="1:8">
      <c r="A17" t="s">
        <v>5</v>
      </c>
      <c r="B17" s="6"/>
      <c r="D17" s="5"/>
      <c r="E17" t="s">
        <v>29</v>
      </c>
      <c r="F17" s="6"/>
      <c r="H17" s="5"/>
    </row>
    <row r="18" spans="1:8">
      <c r="A18" t="s">
        <v>7</v>
      </c>
      <c r="B18" s="6"/>
      <c r="D18" s="5"/>
      <c r="E18" t="s">
        <v>30</v>
      </c>
      <c r="F18" s="6"/>
      <c r="H18" s="5"/>
    </row>
    <row r="19" spans="1:8">
      <c r="A19">
        <f>(B10-B6)*10000</f>
        <v>86.999999999999304</v>
      </c>
      <c r="B19" s="6"/>
      <c r="D19" s="5"/>
      <c r="E19">
        <f>(F6-F10)*10000</f>
        <v>73.000000000000838</v>
      </c>
      <c r="F19" s="6"/>
      <c r="H19" s="5"/>
    </row>
    <row r="20" spans="1:8">
      <c r="A20" s="3" t="s">
        <v>17</v>
      </c>
      <c r="B20" s="6"/>
      <c r="D20" s="5"/>
      <c r="E20" s="3" t="s">
        <v>17</v>
      </c>
      <c r="F20" s="6"/>
      <c r="H20" s="5"/>
    </row>
    <row r="21" spans="1:8">
      <c r="A21" t="s">
        <v>9</v>
      </c>
      <c r="B21" s="6"/>
      <c r="D21" s="5"/>
      <c r="E21" t="s">
        <v>31</v>
      </c>
      <c r="F21" s="6"/>
      <c r="H21" s="5"/>
    </row>
    <row r="22" spans="1:8">
      <c r="A22">
        <f>(B22*0.0001)/B10</f>
        <v>0.13158760444766104</v>
      </c>
      <c r="B22" s="6">
        <v>2000</v>
      </c>
      <c r="D22" s="5"/>
      <c r="E22">
        <f>(F22*0.0001)/F10</f>
        <v>0.13328002132480343</v>
      </c>
      <c r="F22" s="6">
        <v>2000</v>
      </c>
      <c r="H22" s="5"/>
    </row>
    <row r="23" spans="1:8">
      <c r="A23" s="3" t="s">
        <v>18</v>
      </c>
      <c r="B23" s="6"/>
      <c r="D23" s="5"/>
      <c r="E23" s="3" t="s">
        <v>18</v>
      </c>
      <c r="F23" s="6"/>
      <c r="H23" s="5"/>
    </row>
    <row r="24" spans="1:8">
      <c r="A24" t="s">
        <v>8</v>
      </c>
      <c r="B24" s="6"/>
      <c r="D24" s="5"/>
      <c r="E24" t="s">
        <v>32</v>
      </c>
      <c r="F24" s="6"/>
      <c r="H24" s="5"/>
    </row>
    <row r="25" spans="1:8">
      <c r="A25">
        <f>(B22*0.0001)/B8</f>
        <v>0.13263479010544466</v>
      </c>
      <c r="B25" s="6"/>
      <c r="D25" s="5"/>
      <c r="E25">
        <f>(F22*0.0001)/F8</f>
        <v>0.13239772275916856</v>
      </c>
      <c r="F25" s="6"/>
      <c r="H25" s="5"/>
    </row>
    <row r="26" spans="1:8">
      <c r="A26" s="3" t="s">
        <v>19</v>
      </c>
      <c r="B26" s="6"/>
      <c r="D26" s="5"/>
      <c r="E26" s="3" t="s">
        <v>19</v>
      </c>
      <c r="F26" s="6"/>
      <c r="H26" s="5"/>
    </row>
    <row r="27" spans="1:8">
      <c r="A27" t="s">
        <v>10</v>
      </c>
      <c r="B27" s="6"/>
      <c r="D27" s="5"/>
      <c r="E27" t="s">
        <v>38</v>
      </c>
      <c r="F27" s="6"/>
      <c r="H27" s="5"/>
    </row>
    <row r="28" spans="1:8">
      <c r="A28">
        <f>A19*B28*A22</f>
        <v>22.896243173892838</v>
      </c>
      <c r="B28" s="6">
        <v>2</v>
      </c>
      <c r="D28" s="5"/>
      <c r="E28">
        <f>E19*F28*E22</f>
        <v>19.458883113421525</v>
      </c>
      <c r="F28" s="6">
        <v>2</v>
      </c>
      <c r="H28" s="5"/>
    </row>
    <row r="29" spans="1:8">
      <c r="A29" s="3" t="s">
        <v>20</v>
      </c>
      <c r="B29" s="6"/>
      <c r="D29" s="5"/>
      <c r="E29" s="3" t="s">
        <v>20</v>
      </c>
      <c r="F29" s="6"/>
      <c r="H29" s="5"/>
    </row>
    <row r="30" spans="1:8">
      <c r="A30" t="s">
        <v>43</v>
      </c>
      <c r="B30" s="6"/>
      <c r="D30" s="5"/>
      <c r="E30" t="s">
        <v>44</v>
      </c>
      <c r="F30" s="6"/>
      <c r="H30" s="5"/>
    </row>
    <row r="31" spans="1:8">
      <c r="A31">
        <f>A15*B28*A25</f>
        <v>8.753896146959562</v>
      </c>
      <c r="B31" s="6"/>
      <c r="D31" s="5"/>
      <c r="E31">
        <f>E15*F28*E25</f>
        <v>7.1494770289949026</v>
      </c>
      <c r="F31" s="6"/>
      <c r="H31" s="5"/>
    </row>
    <row r="32" spans="1:8">
      <c r="A32" s="3" t="s">
        <v>21</v>
      </c>
      <c r="B32" s="6"/>
      <c r="D32" s="5"/>
      <c r="E32" s="3" t="s">
        <v>21</v>
      </c>
      <c r="F32" s="6"/>
      <c r="H32" s="5"/>
    </row>
    <row r="33" spans="1:8">
      <c r="A33" t="s">
        <v>22</v>
      </c>
      <c r="D33" s="5"/>
      <c r="E33" t="s">
        <v>22</v>
      </c>
      <c r="H33" s="5"/>
    </row>
    <row r="34" spans="1:8">
      <c r="A34">
        <f>(B34/C34)*100</f>
        <v>20</v>
      </c>
      <c r="B34">
        <v>20</v>
      </c>
      <c r="C34">
        <v>100</v>
      </c>
      <c r="D34" s="5"/>
      <c r="E34">
        <f>(F34/G34)*100</f>
        <v>20</v>
      </c>
      <c r="F34">
        <v>20</v>
      </c>
      <c r="G34">
        <v>100</v>
      </c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6"/>
      <c r="B36" s="6"/>
      <c r="C36" s="6"/>
      <c r="D36" s="6"/>
      <c r="E36" s="6"/>
      <c r="F36" s="6"/>
      <c r="G36" s="6"/>
      <c r="H36" s="6"/>
    </row>
    <row r="37" spans="1:8">
      <c r="E37" t="s">
        <v>55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5"/>
  <sheetViews>
    <sheetView workbookViewId="0">
      <selection activeCell="A6" sqref="A6"/>
    </sheetView>
  </sheetViews>
  <sheetFormatPr defaultRowHeight="15"/>
  <cols>
    <col min="1" max="1" width="87.85546875" customWidth="1"/>
    <col min="5" max="5" width="88.140625" customWidth="1"/>
  </cols>
  <sheetData>
    <row r="1" spans="1:8" ht="18.75">
      <c r="A1" s="1" t="s">
        <v>3</v>
      </c>
      <c r="B1" s="2"/>
      <c r="C1" s="5"/>
      <c r="D1" s="5"/>
      <c r="E1" s="1" t="s">
        <v>4</v>
      </c>
      <c r="F1" s="5"/>
      <c r="G1" s="5"/>
      <c r="H1" s="5"/>
    </row>
    <row r="2" spans="1:8">
      <c r="A2" s="7"/>
      <c r="B2" s="6"/>
      <c r="C2" s="6"/>
      <c r="D2" s="5"/>
      <c r="E2" s="6"/>
      <c r="H2" s="5"/>
    </row>
    <row r="3" spans="1:8">
      <c r="A3" s="3" t="s">
        <v>13</v>
      </c>
      <c r="B3" s="6"/>
      <c r="C3" s="6"/>
      <c r="D3" s="5"/>
      <c r="E3" s="3" t="s">
        <v>24</v>
      </c>
      <c r="F3" s="6"/>
      <c r="G3" s="6"/>
      <c r="H3" s="5"/>
    </row>
    <row r="4" spans="1:8">
      <c r="D4" s="5"/>
      <c r="H4" s="5"/>
    </row>
    <row r="5" spans="1:8">
      <c r="A5" s="4" t="s">
        <v>14</v>
      </c>
      <c r="D5" s="5"/>
      <c r="E5" s="4" t="s">
        <v>23</v>
      </c>
      <c r="H5" s="5"/>
    </row>
    <row r="6" spans="1:8">
      <c r="A6" t="s">
        <v>52</v>
      </c>
      <c r="B6">
        <v>1.5112000000000001</v>
      </c>
      <c r="D6" s="5"/>
      <c r="E6" t="s">
        <v>1</v>
      </c>
      <c r="F6">
        <v>1.5079</v>
      </c>
      <c r="H6" s="5"/>
    </row>
    <row r="7" spans="1:8">
      <c r="A7" t="s">
        <v>0</v>
      </c>
      <c r="D7" s="5"/>
      <c r="E7" s="3" t="s">
        <v>0</v>
      </c>
      <c r="H7" s="5"/>
    </row>
    <row r="8" spans="1:8">
      <c r="A8" t="s">
        <v>1</v>
      </c>
      <c r="B8">
        <v>1.5079</v>
      </c>
      <c r="D8" s="5"/>
      <c r="E8" t="s">
        <v>53</v>
      </c>
      <c r="F8">
        <v>1.5105999999999999</v>
      </c>
      <c r="H8" s="5"/>
    </row>
    <row r="9" spans="1:8">
      <c r="A9" t="s">
        <v>11</v>
      </c>
      <c r="D9" s="5"/>
      <c r="E9" s="3" t="s">
        <v>11</v>
      </c>
      <c r="H9" s="5"/>
    </row>
    <row r="10" spans="1:8">
      <c r="A10" t="s">
        <v>12</v>
      </c>
      <c r="B10" s="6">
        <v>1.5199</v>
      </c>
      <c r="D10" s="5"/>
      <c r="E10" t="s">
        <v>54</v>
      </c>
      <c r="F10">
        <v>1.5005999999999999</v>
      </c>
      <c r="H10" s="5"/>
    </row>
    <row r="11" spans="1:8">
      <c r="D11" s="5"/>
      <c r="H11" s="5"/>
    </row>
    <row r="12" spans="1:8">
      <c r="A12" s="3" t="s">
        <v>15</v>
      </c>
      <c r="B12" s="6"/>
      <c r="D12" s="5"/>
      <c r="E12" s="3" t="s">
        <v>25</v>
      </c>
      <c r="F12" s="6"/>
      <c r="H12" s="5"/>
    </row>
    <row r="13" spans="1:8">
      <c r="A13" t="s">
        <v>2</v>
      </c>
      <c r="B13" s="6"/>
      <c r="D13" s="5"/>
      <c r="E13" t="s">
        <v>27</v>
      </c>
      <c r="F13" s="6"/>
      <c r="H13" s="5"/>
    </row>
    <row r="14" spans="1:8">
      <c r="A14" t="s">
        <v>6</v>
      </c>
      <c r="B14" s="6"/>
      <c r="D14" s="5"/>
      <c r="E14" t="s">
        <v>28</v>
      </c>
      <c r="F14" s="6"/>
      <c r="H14" s="5"/>
    </row>
    <row r="15" spans="1:8">
      <c r="A15">
        <f>(B6-B8)*10000</f>
        <v>33.00000000000081</v>
      </c>
      <c r="B15" s="6"/>
      <c r="D15" s="5"/>
      <c r="E15">
        <f>(F8-F6)*10000</f>
        <v>26.999999999999247</v>
      </c>
      <c r="F15" s="6"/>
      <c r="H15" s="5"/>
    </row>
    <row r="16" spans="1:8">
      <c r="A16" s="3" t="s">
        <v>16</v>
      </c>
      <c r="B16" s="6"/>
      <c r="D16" s="5"/>
      <c r="E16" s="3" t="s">
        <v>26</v>
      </c>
      <c r="F16" s="6"/>
      <c r="H16" s="5"/>
    </row>
    <row r="17" spans="1:8">
      <c r="A17" t="s">
        <v>5</v>
      </c>
      <c r="B17" s="6"/>
      <c r="D17" s="5"/>
      <c r="E17" t="s">
        <v>29</v>
      </c>
      <c r="F17" s="6"/>
      <c r="H17" s="5"/>
    </row>
    <row r="18" spans="1:8">
      <c r="A18" t="s">
        <v>7</v>
      </c>
      <c r="B18" s="6"/>
      <c r="D18" s="5"/>
      <c r="E18" t="s">
        <v>30</v>
      </c>
      <c r="F18" s="6"/>
      <c r="H18" s="5"/>
    </row>
    <row r="19" spans="1:8">
      <c r="A19">
        <f>(B10-B6)*10000</f>
        <v>86.999999999999304</v>
      </c>
      <c r="B19" s="6"/>
      <c r="D19" s="5"/>
      <c r="E19">
        <f>(F6-F10)*10000</f>
        <v>73.000000000000838</v>
      </c>
      <c r="F19" s="6"/>
      <c r="H19" s="5"/>
    </row>
    <row r="20" spans="1:8">
      <c r="A20" s="3" t="s">
        <v>17</v>
      </c>
      <c r="B20" s="6"/>
      <c r="D20" s="5"/>
      <c r="E20" s="3" t="s">
        <v>17</v>
      </c>
      <c r="F20" s="6"/>
      <c r="H20" s="5"/>
    </row>
    <row r="21" spans="1:8">
      <c r="A21" t="s">
        <v>9</v>
      </c>
      <c r="B21" s="6"/>
      <c r="D21" s="5"/>
      <c r="E21" t="s">
        <v>31</v>
      </c>
      <c r="F21" s="6"/>
      <c r="H21" s="5"/>
    </row>
    <row r="22" spans="1:8">
      <c r="A22">
        <f>(B22*0.0001)/B10</f>
        <v>0.13158760444766104</v>
      </c>
      <c r="B22" s="6">
        <v>2000</v>
      </c>
      <c r="D22" s="5"/>
      <c r="E22">
        <f>(F22*0.0001)/F10</f>
        <v>0.13328002132480343</v>
      </c>
      <c r="F22" s="6">
        <v>2000</v>
      </c>
      <c r="H22" s="5"/>
    </row>
    <row r="23" spans="1:8">
      <c r="A23" s="3" t="s">
        <v>18</v>
      </c>
      <c r="B23" s="6"/>
      <c r="D23" s="5"/>
      <c r="E23" s="3" t="s">
        <v>18</v>
      </c>
      <c r="F23" s="6"/>
      <c r="H23" s="5"/>
    </row>
    <row r="24" spans="1:8">
      <c r="A24" t="s">
        <v>8</v>
      </c>
      <c r="B24" s="6"/>
      <c r="D24" s="5"/>
      <c r="E24" t="s">
        <v>32</v>
      </c>
      <c r="F24" s="6"/>
      <c r="H24" s="5"/>
    </row>
    <row r="25" spans="1:8">
      <c r="A25">
        <f>(B22*0.0001)/B8</f>
        <v>0.13263479010544466</v>
      </c>
      <c r="B25" s="6"/>
      <c r="D25" s="5"/>
      <c r="E25">
        <f>(F22*0.0001)/F8</f>
        <v>0.13239772275916856</v>
      </c>
      <c r="F25" s="6"/>
      <c r="H25" s="5"/>
    </row>
    <row r="26" spans="1:8">
      <c r="A26" s="3" t="s">
        <v>19</v>
      </c>
      <c r="B26" s="6"/>
      <c r="D26" s="5"/>
      <c r="E26" s="3" t="s">
        <v>19</v>
      </c>
      <c r="F26" s="6"/>
      <c r="H26" s="5"/>
    </row>
    <row r="27" spans="1:8">
      <c r="A27" t="s">
        <v>10</v>
      </c>
      <c r="B27" s="6"/>
      <c r="D27" s="5"/>
      <c r="E27" t="s">
        <v>38</v>
      </c>
      <c r="F27" s="6"/>
      <c r="H27" s="5"/>
    </row>
    <row r="28" spans="1:8">
      <c r="A28">
        <f>A19*B28*A22</f>
        <v>22.896243173892838</v>
      </c>
      <c r="B28" s="6">
        <v>2</v>
      </c>
      <c r="D28" s="5"/>
      <c r="E28">
        <f>E19*F28*E22</f>
        <v>19.458883113421525</v>
      </c>
      <c r="F28" s="6">
        <v>2</v>
      </c>
      <c r="H28" s="5"/>
    </row>
    <row r="29" spans="1:8">
      <c r="A29" s="3" t="s">
        <v>20</v>
      </c>
      <c r="B29" s="6"/>
      <c r="D29" s="5"/>
      <c r="E29" s="3" t="s">
        <v>20</v>
      </c>
      <c r="F29" s="6"/>
      <c r="H29" s="5"/>
    </row>
    <row r="30" spans="1:8">
      <c r="A30" t="s">
        <v>43</v>
      </c>
      <c r="B30" s="6"/>
      <c r="D30" s="5"/>
      <c r="E30" t="s">
        <v>44</v>
      </c>
      <c r="F30" s="6"/>
      <c r="H30" s="5"/>
    </row>
    <row r="31" spans="1:8">
      <c r="A31">
        <f>A15*B28*A25</f>
        <v>8.753896146959562</v>
      </c>
      <c r="B31" s="6"/>
      <c r="D31" s="5"/>
      <c r="E31">
        <f>E15*F28*E25</f>
        <v>7.1494770289949026</v>
      </c>
      <c r="F31" s="6"/>
      <c r="H31" s="5"/>
    </row>
    <row r="32" spans="1:8">
      <c r="A32" s="3" t="s">
        <v>21</v>
      </c>
      <c r="B32" s="6"/>
      <c r="D32" s="5"/>
      <c r="E32" s="3" t="s">
        <v>21</v>
      </c>
      <c r="F32" s="6"/>
      <c r="H32" s="5"/>
    </row>
    <row r="33" spans="1:8">
      <c r="A33" t="s">
        <v>22</v>
      </c>
      <c r="D33" s="5"/>
      <c r="E33" t="s">
        <v>22</v>
      </c>
      <c r="H33" s="5"/>
    </row>
    <row r="34" spans="1:8">
      <c r="A34">
        <f>(B34/C34)*100</f>
        <v>20</v>
      </c>
      <c r="B34">
        <v>20</v>
      </c>
      <c r="C34">
        <v>100</v>
      </c>
      <c r="D34" s="5"/>
      <c r="E34">
        <f>(F34/G34)*100</f>
        <v>20</v>
      </c>
      <c r="F34">
        <v>20</v>
      </c>
      <c r="G34">
        <v>100</v>
      </c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E10" sqref="E10"/>
    </sheetView>
  </sheetViews>
  <sheetFormatPr defaultRowHeight="15"/>
  <cols>
    <col min="1" max="1" width="89.7109375" customWidth="1"/>
    <col min="2" max="3" width="8.5703125" customWidth="1"/>
    <col min="4" max="4" width="8.42578125" customWidth="1"/>
    <col min="5" max="5" width="88.140625" customWidth="1"/>
  </cols>
  <sheetData>
    <row r="1" spans="1:8" ht="18.75">
      <c r="A1" s="1" t="s">
        <v>33</v>
      </c>
      <c r="B1" s="2"/>
      <c r="C1" s="5"/>
      <c r="D1" s="5"/>
      <c r="E1" s="1" t="s">
        <v>34</v>
      </c>
      <c r="F1" s="5"/>
      <c r="G1" s="5"/>
      <c r="H1" s="5"/>
    </row>
    <row r="2" spans="1:8">
      <c r="A2" s="7"/>
      <c r="B2" s="6"/>
      <c r="C2" s="6"/>
      <c r="D2" s="5"/>
      <c r="E2" s="6"/>
      <c r="H2" s="5"/>
    </row>
    <row r="3" spans="1:8">
      <c r="A3" s="3" t="s">
        <v>13</v>
      </c>
      <c r="B3" s="6"/>
      <c r="C3" s="6"/>
      <c r="D3" s="5"/>
      <c r="E3" s="3" t="s">
        <v>24</v>
      </c>
      <c r="F3" s="6"/>
      <c r="G3" s="6"/>
      <c r="H3" s="5"/>
    </row>
    <row r="4" spans="1:8">
      <c r="D4" s="5"/>
      <c r="H4" s="5"/>
    </row>
    <row r="5" spans="1:8">
      <c r="A5" s="4" t="s">
        <v>14</v>
      </c>
      <c r="D5" s="5"/>
      <c r="E5" s="4" t="s">
        <v>23</v>
      </c>
      <c r="H5" s="5"/>
    </row>
    <row r="6" spans="1:8">
      <c r="A6" t="s">
        <v>49</v>
      </c>
      <c r="B6">
        <v>1.5112000000000001</v>
      </c>
      <c r="D6" s="5"/>
      <c r="E6" t="s">
        <v>1</v>
      </c>
      <c r="F6">
        <v>1.5079</v>
      </c>
      <c r="H6" s="5"/>
    </row>
    <row r="7" spans="1:8">
      <c r="A7" t="s">
        <v>0</v>
      </c>
      <c r="D7" s="5"/>
      <c r="E7" s="3" t="s">
        <v>0</v>
      </c>
      <c r="H7" s="5"/>
    </row>
    <row r="8" spans="1:8">
      <c r="A8" t="s">
        <v>1</v>
      </c>
      <c r="B8">
        <v>1.5079</v>
      </c>
      <c r="D8" s="5"/>
      <c r="E8" t="s">
        <v>50</v>
      </c>
      <c r="F8">
        <v>1.5105999999999999</v>
      </c>
      <c r="H8" s="5"/>
    </row>
    <row r="9" spans="1:8">
      <c r="A9" t="s">
        <v>11</v>
      </c>
      <c r="D9" s="5"/>
      <c r="E9" s="3" t="s">
        <v>11</v>
      </c>
      <c r="H9" s="5"/>
    </row>
    <row r="10" spans="1:8">
      <c r="A10" t="s">
        <v>12</v>
      </c>
      <c r="B10" s="6">
        <v>1.5199</v>
      </c>
      <c r="D10" s="5"/>
      <c r="E10" t="s">
        <v>51</v>
      </c>
      <c r="F10">
        <v>1.5005999999999999</v>
      </c>
      <c r="H10" s="5"/>
    </row>
    <row r="11" spans="1:8">
      <c r="D11" s="5"/>
      <c r="H11" s="5"/>
    </row>
    <row r="12" spans="1:8">
      <c r="A12" s="3" t="s">
        <v>15</v>
      </c>
      <c r="B12" s="6"/>
      <c r="D12" s="5"/>
      <c r="E12" s="3" t="s">
        <v>25</v>
      </c>
      <c r="F12" s="6"/>
      <c r="H12" s="5"/>
    </row>
    <row r="13" spans="1:8">
      <c r="A13" t="s">
        <v>2</v>
      </c>
      <c r="B13" s="6"/>
      <c r="D13" s="5"/>
      <c r="E13" t="s">
        <v>27</v>
      </c>
      <c r="F13" s="6"/>
      <c r="H13" s="5"/>
    </row>
    <row r="14" spans="1:8">
      <c r="A14" t="s">
        <v>6</v>
      </c>
      <c r="B14" s="6"/>
      <c r="D14" s="5"/>
      <c r="E14" t="s">
        <v>28</v>
      </c>
      <c r="F14" s="6"/>
      <c r="H14" s="5"/>
    </row>
    <row r="15" spans="1:8">
      <c r="A15">
        <f>(B6-B8)*10000</f>
        <v>33.00000000000081</v>
      </c>
      <c r="B15" s="6"/>
      <c r="D15" s="5"/>
      <c r="E15">
        <f>(F8-F6)*10000</f>
        <v>26.999999999999247</v>
      </c>
      <c r="F15" s="6"/>
      <c r="H15" s="5"/>
    </row>
    <row r="16" spans="1:8">
      <c r="A16" s="3" t="s">
        <v>16</v>
      </c>
      <c r="B16" s="6"/>
      <c r="D16" s="5"/>
      <c r="E16" s="3" t="s">
        <v>26</v>
      </c>
      <c r="F16" s="6"/>
      <c r="H16" s="5"/>
    </row>
    <row r="17" spans="1:8">
      <c r="A17" t="s">
        <v>5</v>
      </c>
      <c r="B17" s="6"/>
      <c r="D17" s="5"/>
      <c r="E17" t="s">
        <v>29</v>
      </c>
      <c r="F17" s="6"/>
      <c r="H17" s="5"/>
    </row>
    <row r="18" spans="1:8">
      <c r="A18" t="s">
        <v>7</v>
      </c>
      <c r="B18" s="6"/>
      <c r="D18" s="5"/>
      <c r="E18" t="s">
        <v>30</v>
      </c>
      <c r="F18" s="6"/>
      <c r="H18" s="5"/>
    </row>
    <row r="19" spans="1:8">
      <c r="A19">
        <f>(B10-B6)*10000</f>
        <v>86.999999999999304</v>
      </c>
      <c r="B19" s="6"/>
      <c r="D19" s="5"/>
      <c r="E19">
        <f>(F6-F10)*10000</f>
        <v>73.000000000000838</v>
      </c>
      <c r="F19" s="6"/>
      <c r="H19" s="5"/>
    </row>
    <row r="20" spans="1:8">
      <c r="A20" s="3" t="s">
        <v>17</v>
      </c>
      <c r="B20" s="6"/>
      <c r="D20" s="5"/>
      <c r="E20" s="3" t="s">
        <v>17</v>
      </c>
      <c r="F20" s="6"/>
      <c r="H20" s="5"/>
    </row>
    <row r="21" spans="1:8">
      <c r="A21" t="s">
        <v>35</v>
      </c>
      <c r="B21" s="6"/>
      <c r="D21" s="5"/>
      <c r="E21" t="s">
        <v>35</v>
      </c>
      <c r="F21" s="6"/>
      <c r="H21" s="5"/>
    </row>
    <row r="22" spans="1:8">
      <c r="A22">
        <f>(B22*0.0001)/1</f>
        <v>0.2</v>
      </c>
      <c r="B22" s="6">
        <v>2000</v>
      </c>
      <c r="D22" s="5"/>
      <c r="E22">
        <f>(F22*0.0001)/1</f>
        <v>0.2</v>
      </c>
      <c r="F22" s="6">
        <v>2000</v>
      </c>
      <c r="H22" s="5"/>
    </row>
    <row r="23" spans="1:8">
      <c r="A23" s="3" t="s">
        <v>18</v>
      </c>
      <c r="B23" s="6"/>
      <c r="D23" s="5"/>
      <c r="E23" s="3" t="s">
        <v>18</v>
      </c>
      <c r="F23" s="6"/>
      <c r="H23" s="5"/>
    </row>
    <row r="24" spans="1:8">
      <c r="A24" t="s">
        <v>36</v>
      </c>
      <c r="B24" s="6"/>
      <c r="D24" s="5"/>
      <c r="E24" t="s">
        <v>37</v>
      </c>
      <c r="F24" s="6"/>
      <c r="H24" s="5"/>
    </row>
    <row r="25" spans="1:8">
      <c r="A25">
        <f>(B22*0.0001)/1</f>
        <v>0.2</v>
      </c>
      <c r="B25" s="6"/>
      <c r="D25" s="5"/>
      <c r="E25">
        <f>(F22*0.0001)/1</f>
        <v>0.2</v>
      </c>
      <c r="F25" s="6"/>
      <c r="H25" s="5"/>
    </row>
    <row r="26" spans="1:8">
      <c r="A26" s="3" t="s">
        <v>19</v>
      </c>
      <c r="B26" s="6"/>
      <c r="D26" s="5"/>
      <c r="E26" s="3" t="s">
        <v>19</v>
      </c>
      <c r="F26" s="6"/>
      <c r="H26" s="5"/>
    </row>
    <row r="27" spans="1:8">
      <c r="A27" t="s">
        <v>39</v>
      </c>
      <c r="B27" s="6"/>
      <c r="D27" s="5"/>
      <c r="E27" t="s">
        <v>40</v>
      </c>
      <c r="F27" s="6"/>
      <c r="H27" s="5"/>
    </row>
    <row r="28" spans="1:8">
      <c r="A28">
        <f>A19*B28*A22</f>
        <v>34.79999999999972</v>
      </c>
      <c r="B28" s="6">
        <v>2</v>
      </c>
      <c r="D28" s="5"/>
      <c r="E28">
        <f>E19*F28*E22</f>
        <v>29.200000000000337</v>
      </c>
      <c r="F28" s="6">
        <v>2</v>
      </c>
      <c r="H28" s="5"/>
    </row>
    <row r="29" spans="1:8">
      <c r="A29" s="3" t="s">
        <v>20</v>
      </c>
      <c r="B29" s="6"/>
      <c r="D29" s="5"/>
      <c r="E29" s="3" t="s">
        <v>20</v>
      </c>
      <c r="F29" s="6"/>
      <c r="H29" s="5"/>
    </row>
    <row r="30" spans="1:8">
      <c r="A30" t="s">
        <v>45</v>
      </c>
      <c r="B30" s="6"/>
      <c r="D30" s="5"/>
      <c r="E30" t="s">
        <v>46</v>
      </c>
      <c r="F30" s="6"/>
      <c r="H30" s="5"/>
    </row>
    <row r="31" spans="1:8">
      <c r="A31">
        <f>A15*B28*A25</f>
        <v>13.200000000000324</v>
      </c>
      <c r="B31" s="6"/>
      <c r="D31" s="5"/>
      <c r="E31">
        <f>E15*F28*E25</f>
        <v>10.799999999999699</v>
      </c>
      <c r="F31" s="6"/>
      <c r="H31" s="5"/>
    </row>
    <row r="32" spans="1:8">
      <c r="A32" s="3" t="s">
        <v>21</v>
      </c>
      <c r="B32" s="6"/>
      <c r="D32" s="5"/>
      <c r="E32" s="3" t="s">
        <v>21</v>
      </c>
      <c r="F32" s="6"/>
      <c r="H32" s="5"/>
    </row>
    <row r="33" spans="1:8">
      <c r="A33" t="s">
        <v>22</v>
      </c>
      <c r="D33" s="5"/>
      <c r="E33" t="s">
        <v>22</v>
      </c>
      <c r="H33" s="5"/>
    </row>
    <row r="34" spans="1:8">
      <c r="A34">
        <f>(B34/C34)*100</f>
        <v>20</v>
      </c>
      <c r="B34">
        <v>20</v>
      </c>
      <c r="C34">
        <v>100</v>
      </c>
      <c r="D34" s="5"/>
      <c r="E34">
        <f>(F34/G34)*100</f>
        <v>20</v>
      </c>
      <c r="F34">
        <v>20</v>
      </c>
      <c r="G34">
        <v>100</v>
      </c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6"/>
      <c r="B36" s="6"/>
      <c r="C36" s="6"/>
      <c r="D36" s="6"/>
      <c r="E36" s="6"/>
      <c r="F36" s="6"/>
      <c r="G36" s="6"/>
      <c r="H36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A6" sqref="A6"/>
    </sheetView>
  </sheetViews>
  <sheetFormatPr defaultRowHeight="15"/>
  <cols>
    <col min="1" max="1" width="87.7109375" customWidth="1"/>
    <col min="2" max="2" width="6.7109375" customWidth="1"/>
    <col min="3" max="3" width="4.85546875" customWidth="1"/>
    <col min="4" max="4" width="3.85546875" customWidth="1"/>
    <col min="5" max="5" width="87.42578125" customWidth="1"/>
    <col min="6" max="6" width="6.7109375" customWidth="1"/>
    <col min="7" max="7" width="5.140625" customWidth="1"/>
    <col min="8" max="8" width="4.5703125" customWidth="1"/>
  </cols>
  <sheetData>
    <row r="1" spans="1:8" ht="18.75">
      <c r="A1" s="1" t="s">
        <v>33</v>
      </c>
      <c r="B1" s="2"/>
      <c r="C1" s="5"/>
      <c r="D1" s="5"/>
      <c r="E1" s="1" t="s">
        <v>34</v>
      </c>
      <c r="F1" s="5"/>
      <c r="G1" s="5"/>
      <c r="H1" s="5"/>
    </row>
    <row r="2" spans="1:8">
      <c r="A2" s="7"/>
      <c r="B2" s="6"/>
      <c r="C2" s="6"/>
      <c r="D2" s="5"/>
      <c r="E2" s="6"/>
      <c r="H2" s="5"/>
    </row>
    <row r="3" spans="1:8">
      <c r="A3" s="3" t="s">
        <v>13</v>
      </c>
      <c r="B3" s="6"/>
      <c r="C3" s="6"/>
      <c r="D3" s="5"/>
      <c r="E3" s="3" t="s">
        <v>24</v>
      </c>
      <c r="F3" s="6"/>
      <c r="G3" s="6"/>
      <c r="H3" s="5"/>
    </row>
    <row r="4" spans="1:8">
      <c r="D4" s="5"/>
      <c r="H4" s="5"/>
    </row>
    <row r="5" spans="1:8">
      <c r="A5" s="4" t="s">
        <v>14</v>
      </c>
      <c r="D5" s="5"/>
      <c r="E5" s="4" t="s">
        <v>23</v>
      </c>
      <c r="H5" s="5"/>
    </row>
    <row r="6" spans="1:8">
      <c r="A6" t="s">
        <v>56</v>
      </c>
      <c r="B6">
        <v>1.5112000000000001</v>
      </c>
      <c r="D6" s="5"/>
      <c r="E6" t="s">
        <v>1</v>
      </c>
      <c r="F6">
        <v>1.5079</v>
      </c>
      <c r="H6" s="5"/>
    </row>
    <row r="7" spans="1:8">
      <c r="A7" t="s">
        <v>0</v>
      </c>
      <c r="D7" s="5"/>
      <c r="E7" s="3" t="s">
        <v>0</v>
      </c>
      <c r="H7" s="5"/>
    </row>
    <row r="8" spans="1:8">
      <c r="A8" t="s">
        <v>1</v>
      </c>
      <c r="B8">
        <v>1.5079</v>
      </c>
      <c r="D8" s="5"/>
      <c r="E8" t="s">
        <v>50</v>
      </c>
      <c r="F8">
        <v>1.5105999999999999</v>
      </c>
      <c r="H8" s="5"/>
    </row>
    <row r="9" spans="1:8">
      <c r="A9" t="s">
        <v>11</v>
      </c>
      <c r="D9" s="5"/>
      <c r="E9" s="3" t="s">
        <v>11</v>
      </c>
      <c r="H9" s="5"/>
    </row>
    <row r="10" spans="1:8">
      <c r="A10" t="s">
        <v>12</v>
      </c>
      <c r="B10" s="6">
        <v>1.5199</v>
      </c>
      <c r="D10" s="5"/>
      <c r="E10" t="s">
        <v>51</v>
      </c>
      <c r="F10">
        <v>1.5005999999999999</v>
      </c>
      <c r="H10" s="5"/>
    </row>
    <row r="11" spans="1:8">
      <c r="D11" s="5"/>
      <c r="H11" s="5"/>
    </row>
    <row r="12" spans="1:8">
      <c r="A12" s="3" t="s">
        <v>15</v>
      </c>
      <c r="B12" s="6"/>
      <c r="D12" s="5"/>
      <c r="E12" s="3" t="s">
        <v>25</v>
      </c>
      <c r="F12" s="6"/>
      <c r="H12" s="5"/>
    </row>
    <row r="13" spans="1:8">
      <c r="A13" t="s">
        <v>2</v>
      </c>
      <c r="B13" s="6"/>
      <c r="D13" s="5"/>
      <c r="E13" t="s">
        <v>27</v>
      </c>
      <c r="F13" s="6"/>
      <c r="H13" s="5"/>
    </row>
    <row r="14" spans="1:8">
      <c r="A14" t="s">
        <v>6</v>
      </c>
      <c r="B14" s="6"/>
      <c r="D14" s="5"/>
      <c r="E14" t="s">
        <v>28</v>
      </c>
      <c r="F14" s="6"/>
      <c r="H14" s="5"/>
    </row>
    <row r="15" spans="1:8">
      <c r="A15">
        <f>(B6-B8)*10000</f>
        <v>33.00000000000081</v>
      </c>
      <c r="B15" s="6"/>
      <c r="D15" s="5"/>
      <c r="E15">
        <f>(F8-F6)*10000</f>
        <v>26.999999999999247</v>
      </c>
      <c r="F15" s="6"/>
      <c r="H15" s="5"/>
    </row>
    <row r="16" spans="1:8">
      <c r="A16" s="3" t="s">
        <v>16</v>
      </c>
      <c r="B16" s="6"/>
      <c r="D16" s="5"/>
      <c r="E16" s="3" t="s">
        <v>26</v>
      </c>
      <c r="F16" s="6"/>
      <c r="H16" s="5"/>
    </row>
    <row r="17" spans="1:8">
      <c r="A17" t="s">
        <v>5</v>
      </c>
      <c r="B17" s="6"/>
      <c r="D17" s="5"/>
      <c r="E17" t="s">
        <v>29</v>
      </c>
      <c r="F17" s="6"/>
      <c r="H17" s="5"/>
    </row>
    <row r="18" spans="1:8">
      <c r="A18" t="s">
        <v>7</v>
      </c>
      <c r="B18" s="6"/>
      <c r="D18" s="5"/>
      <c r="E18" t="s">
        <v>30</v>
      </c>
      <c r="F18" s="6"/>
      <c r="H18" s="5"/>
    </row>
    <row r="19" spans="1:8">
      <c r="A19">
        <f>(B10-B6)*10000</f>
        <v>86.999999999999304</v>
      </c>
      <c r="B19" s="6"/>
      <c r="D19" s="5"/>
      <c r="E19">
        <f>(F6-F10)*10000</f>
        <v>73.000000000000838</v>
      </c>
      <c r="F19" s="6"/>
      <c r="H19" s="5"/>
    </row>
    <row r="20" spans="1:8">
      <c r="A20" s="3" t="s">
        <v>17</v>
      </c>
      <c r="B20" s="6"/>
      <c r="D20" s="5"/>
      <c r="E20" s="3" t="s">
        <v>17</v>
      </c>
      <c r="F20" s="6"/>
      <c r="H20" s="5"/>
    </row>
    <row r="21" spans="1:8">
      <c r="A21" t="s">
        <v>35</v>
      </c>
      <c r="B21" s="6"/>
      <c r="D21" s="5"/>
      <c r="E21" t="s">
        <v>35</v>
      </c>
      <c r="F21" s="6"/>
      <c r="H21" s="5"/>
    </row>
    <row r="22" spans="1:8">
      <c r="A22">
        <f>(B22*0.0001)/1</f>
        <v>0.2</v>
      </c>
      <c r="B22" s="6">
        <v>2000</v>
      </c>
      <c r="D22" s="5"/>
      <c r="E22">
        <f>(F22*0.0001)/1</f>
        <v>0.2</v>
      </c>
      <c r="F22" s="6">
        <v>2000</v>
      </c>
      <c r="H22" s="5"/>
    </row>
    <row r="23" spans="1:8">
      <c r="A23" s="3" t="s">
        <v>18</v>
      </c>
      <c r="B23" s="6"/>
      <c r="D23" s="5"/>
      <c r="E23" s="3" t="s">
        <v>18</v>
      </c>
      <c r="F23" s="6"/>
      <c r="H23" s="5"/>
    </row>
    <row r="24" spans="1:8">
      <c r="A24" t="s">
        <v>36</v>
      </c>
      <c r="B24" s="6"/>
      <c r="D24" s="5"/>
      <c r="E24" t="s">
        <v>37</v>
      </c>
      <c r="F24" s="6"/>
      <c r="H24" s="5"/>
    </row>
    <row r="25" spans="1:8">
      <c r="A25">
        <f>(B22*0.0001)/1</f>
        <v>0.2</v>
      </c>
      <c r="B25" s="6"/>
      <c r="D25" s="5"/>
      <c r="E25">
        <f>(F22*0.0001)/1</f>
        <v>0.2</v>
      </c>
      <c r="F25" s="6"/>
      <c r="H25" s="5"/>
    </row>
    <row r="26" spans="1:8">
      <c r="A26" s="3" t="s">
        <v>19</v>
      </c>
      <c r="B26" s="6"/>
      <c r="D26" s="5"/>
      <c r="E26" s="3" t="s">
        <v>19</v>
      </c>
      <c r="F26" s="6"/>
      <c r="H26" s="5"/>
    </row>
    <row r="27" spans="1:8">
      <c r="A27" t="s">
        <v>39</v>
      </c>
      <c r="B27" s="6"/>
      <c r="D27" s="5"/>
      <c r="E27" t="s">
        <v>40</v>
      </c>
      <c r="F27" s="6"/>
      <c r="H27" s="5"/>
    </row>
    <row r="28" spans="1:8">
      <c r="A28">
        <f>A19*B28*A22</f>
        <v>34.79999999999972</v>
      </c>
      <c r="B28" s="6">
        <v>2</v>
      </c>
      <c r="D28" s="5"/>
      <c r="E28">
        <f>E19*F28*E22</f>
        <v>29.200000000000337</v>
      </c>
      <c r="F28" s="6">
        <v>2</v>
      </c>
      <c r="H28" s="5"/>
    </row>
    <row r="29" spans="1:8">
      <c r="A29" s="3" t="s">
        <v>20</v>
      </c>
      <c r="B29" s="6"/>
      <c r="D29" s="5"/>
      <c r="E29" s="3" t="s">
        <v>20</v>
      </c>
      <c r="F29" s="6"/>
      <c r="H29" s="5"/>
    </row>
    <row r="30" spans="1:8">
      <c r="A30" t="s">
        <v>45</v>
      </c>
      <c r="B30" s="6"/>
      <c r="D30" s="5"/>
      <c r="E30" t="s">
        <v>46</v>
      </c>
      <c r="F30" s="6"/>
      <c r="H30" s="5"/>
    </row>
    <row r="31" spans="1:8">
      <c r="A31">
        <f>A15*B28*A25</f>
        <v>13.200000000000324</v>
      </c>
      <c r="B31" s="6"/>
      <c r="D31" s="5"/>
      <c r="E31">
        <f>E15*F28*E25</f>
        <v>10.799999999999699</v>
      </c>
      <c r="F31" s="6"/>
      <c r="H31" s="5"/>
    </row>
    <row r="32" spans="1:8">
      <c r="A32" s="3" t="s">
        <v>21</v>
      </c>
      <c r="B32" s="6"/>
      <c r="D32" s="5"/>
      <c r="E32" s="3" t="s">
        <v>21</v>
      </c>
      <c r="F32" s="6"/>
      <c r="H32" s="5"/>
    </row>
    <row r="33" spans="1:8">
      <c r="A33" t="s">
        <v>22</v>
      </c>
      <c r="D33" s="5"/>
      <c r="E33" t="s">
        <v>22</v>
      </c>
      <c r="H33" s="5"/>
    </row>
    <row r="34" spans="1:8">
      <c r="A34">
        <f>(B34/C34)*100</f>
        <v>20</v>
      </c>
      <c r="B34">
        <v>20</v>
      </c>
      <c r="C34">
        <v>100</v>
      </c>
      <c r="D34" s="5"/>
      <c r="E34">
        <f>(F34/G34)*100</f>
        <v>20</v>
      </c>
      <c r="F34">
        <v>20</v>
      </c>
      <c r="G34">
        <v>100</v>
      </c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6"/>
      <c r="B36" s="6"/>
      <c r="C36" s="6"/>
      <c r="D36" s="6"/>
      <c r="E36" s="6"/>
      <c r="F36" s="6"/>
      <c r="G36" s="6"/>
      <c r="H36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5"/>
  <sheetViews>
    <sheetView workbookViewId="0">
      <selection sqref="A1:H35"/>
    </sheetView>
  </sheetViews>
  <sheetFormatPr defaultRowHeight="15"/>
  <cols>
    <col min="1" max="1" width="88.28515625" customWidth="1"/>
    <col min="2" max="2" width="7.5703125" customWidth="1"/>
    <col min="3" max="3" width="5.5703125" customWidth="1"/>
    <col min="4" max="4" width="5.85546875" customWidth="1"/>
    <col min="5" max="5" width="87.7109375" customWidth="1"/>
    <col min="6" max="6" width="7.5703125" customWidth="1"/>
    <col min="7" max="7" width="5.42578125" customWidth="1"/>
    <col min="8" max="8" width="4.85546875" customWidth="1"/>
  </cols>
  <sheetData>
    <row r="1" spans="1:8" ht="18.75">
      <c r="A1" s="1" t="s">
        <v>42</v>
      </c>
      <c r="B1" s="2"/>
      <c r="C1" s="5"/>
      <c r="D1" s="5"/>
      <c r="E1" s="1" t="s">
        <v>41</v>
      </c>
      <c r="F1" s="5"/>
      <c r="G1" s="5"/>
      <c r="H1" s="5"/>
    </row>
    <row r="2" spans="1:8">
      <c r="A2" s="7"/>
      <c r="B2" s="6"/>
      <c r="C2" s="6"/>
      <c r="D2" s="5"/>
      <c r="E2" s="6"/>
      <c r="H2" s="5"/>
    </row>
    <row r="3" spans="1:8">
      <c r="A3" s="3" t="s">
        <v>74</v>
      </c>
      <c r="B3" s="6"/>
      <c r="C3" s="6"/>
      <c r="D3" s="5"/>
      <c r="E3" s="3" t="s">
        <v>73</v>
      </c>
      <c r="F3" s="6"/>
      <c r="G3" s="6"/>
      <c r="H3" s="5"/>
    </row>
    <row r="4" spans="1:8">
      <c r="D4" s="5"/>
      <c r="H4" s="5"/>
    </row>
    <row r="5" spans="1:8">
      <c r="A5" s="4" t="s">
        <v>14</v>
      </c>
      <c r="D5" s="5"/>
      <c r="E5" s="4" t="s">
        <v>23</v>
      </c>
      <c r="H5" s="5"/>
    </row>
    <row r="6" spans="1:8">
      <c r="A6" t="s">
        <v>57</v>
      </c>
      <c r="B6">
        <v>100.57</v>
      </c>
      <c r="D6" s="5"/>
      <c r="E6" t="s">
        <v>63</v>
      </c>
      <c r="F6">
        <v>100.57</v>
      </c>
      <c r="H6" s="5"/>
    </row>
    <row r="7" spans="1:8">
      <c r="A7" t="s">
        <v>0</v>
      </c>
      <c r="D7" s="5"/>
      <c r="E7" s="3" t="s">
        <v>0</v>
      </c>
      <c r="H7" s="5"/>
    </row>
    <row r="8" spans="1:8">
      <c r="A8" t="s">
        <v>58</v>
      </c>
      <c r="B8">
        <v>100.26</v>
      </c>
      <c r="D8" s="5"/>
      <c r="E8" t="s">
        <v>64</v>
      </c>
      <c r="F8">
        <v>100.76</v>
      </c>
      <c r="H8" s="5"/>
    </row>
    <row r="9" spans="1:8">
      <c r="A9" t="s">
        <v>11</v>
      </c>
      <c r="D9" s="5"/>
      <c r="E9" s="3" t="s">
        <v>11</v>
      </c>
      <c r="H9" s="5"/>
    </row>
    <row r="10" spans="1:8">
      <c r="A10" t="s">
        <v>60</v>
      </c>
      <c r="B10" s="6">
        <v>101.09</v>
      </c>
      <c r="D10" s="5"/>
      <c r="E10" t="s">
        <v>66</v>
      </c>
      <c r="F10">
        <v>100.06</v>
      </c>
      <c r="H10" s="5"/>
    </row>
    <row r="11" spans="1:8">
      <c r="D11" s="5"/>
      <c r="H11" s="5"/>
    </row>
    <row r="12" spans="1:8">
      <c r="A12" s="3" t="s">
        <v>15</v>
      </c>
      <c r="B12" s="6"/>
      <c r="D12" s="5"/>
      <c r="E12" s="3" t="s">
        <v>25</v>
      </c>
      <c r="F12" s="6"/>
      <c r="H12" s="5"/>
    </row>
    <row r="13" spans="1:8">
      <c r="A13" t="s">
        <v>59</v>
      </c>
      <c r="B13" s="6"/>
      <c r="D13" s="5"/>
      <c r="E13" t="s">
        <v>65</v>
      </c>
      <c r="F13" s="6"/>
      <c r="H13" s="5"/>
    </row>
    <row r="14" spans="1:8">
      <c r="A14" t="s">
        <v>61</v>
      </c>
      <c r="B14" s="6"/>
      <c r="D14" s="5"/>
      <c r="E14" t="s">
        <v>75</v>
      </c>
      <c r="F14" s="6"/>
      <c r="H14" s="5"/>
    </row>
    <row r="15" spans="1:8">
      <c r="A15">
        <f>(B6-B8)*100</f>
        <v>30.999999999998806</v>
      </c>
      <c r="B15" s="6"/>
      <c r="D15" s="5"/>
      <c r="E15">
        <f>(F8-F6)*100</f>
        <v>19.000000000001194</v>
      </c>
      <c r="F15" s="6"/>
      <c r="H15" s="5"/>
    </row>
    <row r="16" spans="1:8">
      <c r="A16" s="3" t="s">
        <v>16</v>
      </c>
      <c r="B16" s="6"/>
      <c r="D16" s="5"/>
      <c r="E16" s="3" t="s">
        <v>26</v>
      </c>
      <c r="F16" s="6"/>
      <c r="H16" s="5"/>
    </row>
    <row r="17" spans="1:8">
      <c r="A17" t="s">
        <v>67</v>
      </c>
      <c r="B17" s="6"/>
      <c r="D17" s="5"/>
      <c r="E17" t="s">
        <v>62</v>
      </c>
      <c r="F17" s="6"/>
      <c r="H17" s="5"/>
    </row>
    <row r="18" spans="1:8">
      <c r="A18" t="s">
        <v>68</v>
      </c>
      <c r="B18" s="6"/>
      <c r="D18" s="5"/>
      <c r="E18" t="s">
        <v>76</v>
      </c>
      <c r="F18" s="6"/>
      <c r="H18" s="5"/>
    </row>
    <row r="19" spans="1:8">
      <c r="A19">
        <f>(B10-B6)*100</f>
        <v>52.000000000001023</v>
      </c>
      <c r="B19" s="6"/>
      <c r="D19" s="5"/>
      <c r="E19">
        <f>(F6-F10)*100</f>
        <v>50.999999999999091</v>
      </c>
      <c r="F19" s="6"/>
      <c r="H19" s="5"/>
    </row>
    <row r="20" spans="1:8">
      <c r="A20" s="3" t="s">
        <v>17</v>
      </c>
      <c r="B20" s="6"/>
      <c r="D20" s="5"/>
      <c r="E20" s="3" t="s">
        <v>17</v>
      </c>
      <c r="F20" s="6"/>
      <c r="H20" s="5"/>
    </row>
    <row r="21" spans="1:8">
      <c r="A21" t="s">
        <v>69</v>
      </c>
      <c r="B21" s="6"/>
      <c r="D21" s="5"/>
      <c r="E21" t="s">
        <v>77</v>
      </c>
      <c r="F21" s="6"/>
      <c r="H21" s="5"/>
    </row>
    <row r="22" spans="1:8">
      <c r="A22">
        <f>(B22*0.01)/B10</f>
        <v>0.19784350578692253</v>
      </c>
      <c r="B22" s="6">
        <v>2000</v>
      </c>
      <c r="D22" s="5"/>
      <c r="E22">
        <f>(F22*0.01)/F10</f>
        <v>0.19988007195682589</v>
      </c>
      <c r="F22" s="6">
        <v>2000</v>
      </c>
      <c r="H22" s="5"/>
    </row>
    <row r="23" spans="1:8">
      <c r="A23" s="3" t="s">
        <v>18</v>
      </c>
      <c r="B23" s="6"/>
      <c r="D23" s="5"/>
      <c r="E23" s="3" t="s">
        <v>18</v>
      </c>
      <c r="F23" s="6"/>
      <c r="H23" s="5"/>
    </row>
    <row r="24" spans="1:8">
      <c r="A24" t="s">
        <v>70</v>
      </c>
      <c r="B24" s="6"/>
      <c r="D24" s="5"/>
      <c r="E24" t="s">
        <v>78</v>
      </c>
      <c r="F24" s="6"/>
      <c r="H24" s="5"/>
    </row>
    <row r="25" spans="1:8">
      <c r="A25">
        <f>(B22*0.01)/B8</f>
        <v>0.1994813484939158</v>
      </c>
      <c r="B25" s="6"/>
      <c r="D25" s="5"/>
      <c r="E25">
        <f>(F22*0.01)/F8</f>
        <v>0.19849146486701072</v>
      </c>
      <c r="F25" s="6"/>
      <c r="H25" s="5"/>
    </row>
    <row r="26" spans="1:8">
      <c r="A26" s="3" t="s">
        <v>19</v>
      </c>
      <c r="B26" s="6"/>
      <c r="D26" s="5"/>
      <c r="E26" s="3" t="s">
        <v>19</v>
      </c>
      <c r="F26" s="6"/>
      <c r="H26" s="5"/>
    </row>
    <row r="27" spans="1:8">
      <c r="A27" t="s">
        <v>71</v>
      </c>
      <c r="B27" s="6"/>
      <c r="D27" s="5"/>
      <c r="E27" t="s">
        <v>79</v>
      </c>
      <c r="F27" s="6"/>
      <c r="H27" s="5"/>
    </row>
    <row r="28" spans="1:8">
      <c r="A28">
        <f>A19*B28*A22</f>
        <v>20.575724601840349</v>
      </c>
      <c r="B28" s="6">
        <v>2</v>
      </c>
      <c r="D28" s="5"/>
      <c r="E28">
        <f>E19*F28*E22</f>
        <v>20.387767339595879</v>
      </c>
      <c r="F28" s="6">
        <v>2</v>
      </c>
      <c r="H28" s="5"/>
    </row>
    <row r="29" spans="1:8">
      <c r="A29" s="3" t="s">
        <v>20</v>
      </c>
      <c r="B29" s="6"/>
      <c r="D29" s="5"/>
      <c r="E29" s="3" t="s">
        <v>20</v>
      </c>
      <c r="F29" s="6"/>
      <c r="H29" s="5"/>
    </row>
    <row r="30" spans="1:8">
      <c r="A30" t="s">
        <v>72</v>
      </c>
      <c r="B30" s="6"/>
      <c r="D30" s="5"/>
      <c r="E30" t="s">
        <v>80</v>
      </c>
      <c r="F30" s="6"/>
      <c r="H30" s="5"/>
    </row>
    <row r="31" spans="1:8">
      <c r="A31">
        <f>A15*B28*A25</f>
        <v>12.367843606622303</v>
      </c>
      <c r="B31" s="6"/>
      <c r="D31" s="5"/>
      <c r="E31">
        <f>E15*F28*E25</f>
        <v>7.5426756649468816</v>
      </c>
      <c r="F31" s="6"/>
      <c r="H31" s="5"/>
    </row>
    <row r="32" spans="1:8">
      <c r="A32" s="3" t="s">
        <v>21</v>
      </c>
      <c r="B32" s="6"/>
      <c r="D32" s="5"/>
      <c r="E32" s="3" t="s">
        <v>21</v>
      </c>
      <c r="F32" s="6"/>
      <c r="H32" s="5"/>
    </row>
    <row r="33" spans="1:8">
      <c r="A33">
        <f>(B33/C33)*100</f>
        <v>20</v>
      </c>
      <c r="B33">
        <v>20</v>
      </c>
      <c r="C33">
        <v>100</v>
      </c>
      <c r="D33" s="5"/>
      <c r="E33">
        <f>(F33/G33)*100</f>
        <v>20</v>
      </c>
      <c r="F33">
        <v>20</v>
      </c>
      <c r="G33">
        <v>100</v>
      </c>
      <c r="H33" s="5"/>
    </row>
    <row r="34" spans="1:8">
      <c r="D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5"/>
  <sheetViews>
    <sheetView topLeftCell="C1" workbookViewId="0">
      <selection sqref="A1:H35"/>
    </sheetView>
  </sheetViews>
  <sheetFormatPr defaultRowHeight="15"/>
  <cols>
    <col min="1" max="1" width="87.5703125" customWidth="1"/>
    <col min="2" max="2" width="7" customWidth="1"/>
    <col min="3" max="3" width="5.140625" customWidth="1"/>
    <col min="4" max="4" width="4.42578125" customWidth="1"/>
    <col min="5" max="5" width="87.7109375" customWidth="1"/>
    <col min="6" max="6" width="8.140625" customWidth="1"/>
    <col min="7" max="7" width="4.5703125" customWidth="1"/>
    <col min="8" max="8" width="4.85546875" customWidth="1"/>
  </cols>
  <sheetData>
    <row r="1" spans="1:8" ht="18.75">
      <c r="A1" s="1" t="s">
        <v>42</v>
      </c>
      <c r="B1" s="2"/>
      <c r="C1" s="5"/>
      <c r="D1" s="5"/>
      <c r="E1" s="1" t="s">
        <v>41</v>
      </c>
      <c r="F1" s="5"/>
      <c r="G1" s="5"/>
      <c r="H1" s="5"/>
    </row>
    <row r="2" spans="1:8">
      <c r="A2" s="7"/>
      <c r="B2" s="6"/>
      <c r="C2" s="6"/>
      <c r="D2" s="5"/>
      <c r="E2" s="6"/>
      <c r="H2" s="5"/>
    </row>
    <row r="3" spans="1:8">
      <c r="A3" s="3" t="s">
        <v>74</v>
      </c>
      <c r="B3" s="6"/>
      <c r="C3" s="6"/>
      <c r="D3" s="5"/>
      <c r="E3" s="3" t="s">
        <v>73</v>
      </c>
      <c r="F3" s="6"/>
      <c r="G3" s="6"/>
      <c r="H3" s="5"/>
    </row>
    <row r="4" spans="1:8">
      <c r="D4" s="5"/>
      <c r="H4" s="5"/>
    </row>
    <row r="5" spans="1:8">
      <c r="A5" s="4" t="s">
        <v>14</v>
      </c>
      <c r="D5" s="5"/>
      <c r="E5" s="4" t="s">
        <v>23</v>
      </c>
      <c r="H5" s="5"/>
    </row>
    <row r="6" spans="1:8">
      <c r="A6" t="s">
        <v>57</v>
      </c>
      <c r="B6">
        <v>100.57</v>
      </c>
      <c r="D6" s="5"/>
      <c r="E6" t="s">
        <v>63</v>
      </c>
      <c r="F6">
        <v>100.57</v>
      </c>
      <c r="H6" s="5"/>
    </row>
    <row r="7" spans="1:8">
      <c r="A7" t="s">
        <v>0</v>
      </c>
      <c r="D7" s="5"/>
      <c r="E7" s="3" t="s">
        <v>0</v>
      </c>
      <c r="H7" s="5"/>
    </row>
    <row r="8" spans="1:8">
      <c r="A8" t="s">
        <v>58</v>
      </c>
      <c r="B8">
        <v>100.26</v>
      </c>
      <c r="D8" s="5"/>
      <c r="E8" t="s">
        <v>64</v>
      </c>
      <c r="F8">
        <v>100.76</v>
      </c>
      <c r="H8" s="5"/>
    </row>
    <row r="9" spans="1:8">
      <c r="A9" t="s">
        <v>11</v>
      </c>
      <c r="D9" s="5"/>
      <c r="E9" s="3" t="s">
        <v>11</v>
      </c>
      <c r="H9" s="5"/>
    </row>
    <row r="10" spans="1:8">
      <c r="A10" t="s">
        <v>60</v>
      </c>
      <c r="B10" s="6">
        <v>101.09</v>
      </c>
      <c r="D10" s="5"/>
      <c r="E10" t="s">
        <v>66</v>
      </c>
      <c r="F10">
        <v>100.06</v>
      </c>
      <c r="H10" s="5"/>
    </row>
    <row r="11" spans="1:8">
      <c r="D11" s="5"/>
      <c r="H11" s="5"/>
    </row>
    <row r="12" spans="1:8">
      <c r="A12" s="3" t="s">
        <v>15</v>
      </c>
      <c r="B12" s="6"/>
      <c r="D12" s="5"/>
      <c r="E12" s="3" t="s">
        <v>25</v>
      </c>
      <c r="F12" s="6"/>
      <c r="H12" s="5"/>
    </row>
    <row r="13" spans="1:8">
      <c r="A13" t="s">
        <v>59</v>
      </c>
      <c r="B13" s="6"/>
      <c r="D13" s="5"/>
      <c r="E13" t="s">
        <v>65</v>
      </c>
      <c r="F13" s="6"/>
      <c r="H13" s="5"/>
    </row>
    <row r="14" spans="1:8">
      <c r="A14" t="s">
        <v>61</v>
      </c>
      <c r="B14" s="6"/>
      <c r="D14" s="5"/>
      <c r="E14" t="s">
        <v>75</v>
      </c>
      <c r="F14" s="6"/>
      <c r="H14" s="5"/>
    </row>
    <row r="15" spans="1:8">
      <c r="A15">
        <f>(B6-B8)*100</f>
        <v>30.999999999998806</v>
      </c>
      <c r="B15" s="6"/>
      <c r="D15" s="5"/>
      <c r="E15">
        <f>(F8-F6)*100</f>
        <v>19.000000000001194</v>
      </c>
      <c r="F15" s="6"/>
      <c r="H15" s="5"/>
    </row>
    <row r="16" spans="1:8">
      <c r="A16" s="3" t="s">
        <v>16</v>
      </c>
      <c r="B16" s="6"/>
      <c r="D16" s="5"/>
      <c r="E16" s="3" t="s">
        <v>26</v>
      </c>
      <c r="F16" s="6"/>
      <c r="H16" s="5"/>
    </row>
    <row r="17" spans="1:8">
      <c r="A17" t="s">
        <v>67</v>
      </c>
      <c r="B17" s="6"/>
      <c r="D17" s="5"/>
      <c r="E17" t="s">
        <v>62</v>
      </c>
      <c r="F17" s="6"/>
      <c r="H17" s="5"/>
    </row>
    <row r="18" spans="1:8">
      <c r="A18" t="s">
        <v>68</v>
      </c>
      <c r="B18" s="6"/>
      <c r="D18" s="5"/>
      <c r="E18" t="s">
        <v>76</v>
      </c>
      <c r="F18" s="6"/>
      <c r="H18" s="5"/>
    </row>
    <row r="19" spans="1:8">
      <c r="A19">
        <f>(B10-B6)*100</f>
        <v>52.000000000001023</v>
      </c>
      <c r="B19" s="6"/>
      <c r="D19" s="5"/>
      <c r="E19">
        <f>(F6-F10)*100</f>
        <v>50.999999999999091</v>
      </c>
      <c r="F19" s="6"/>
      <c r="H19" s="5"/>
    </row>
    <row r="20" spans="1:8">
      <c r="A20" s="3" t="s">
        <v>17</v>
      </c>
      <c r="B20" s="6"/>
      <c r="D20" s="5"/>
      <c r="E20" s="3" t="s">
        <v>17</v>
      </c>
      <c r="F20" s="6"/>
      <c r="H20" s="5"/>
    </row>
    <row r="21" spans="1:8">
      <c r="A21" t="s">
        <v>69</v>
      </c>
      <c r="B21" s="6"/>
      <c r="D21" s="5"/>
      <c r="E21" t="s">
        <v>77</v>
      </c>
      <c r="F21" s="6"/>
      <c r="H21" s="5"/>
    </row>
    <row r="22" spans="1:8">
      <c r="A22">
        <f>(B22*0.01)/B10</f>
        <v>0.19784350578692253</v>
      </c>
      <c r="B22" s="6">
        <v>2000</v>
      </c>
      <c r="D22" s="5"/>
      <c r="E22">
        <f>(F22*0.01)/F10</f>
        <v>0.19988007195682589</v>
      </c>
      <c r="F22" s="6">
        <v>2000</v>
      </c>
      <c r="H22" s="5"/>
    </row>
    <row r="23" spans="1:8">
      <c r="A23" s="3" t="s">
        <v>18</v>
      </c>
      <c r="B23" s="6"/>
      <c r="D23" s="5"/>
      <c r="E23" s="3" t="s">
        <v>18</v>
      </c>
      <c r="F23" s="6"/>
      <c r="H23" s="5"/>
    </row>
    <row r="24" spans="1:8">
      <c r="A24" t="s">
        <v>70</v>
      </c>
      <c r="B24" s="6"/>
      <c r="D24" s="5"/>
      <c r="E24" t="s">
        <v>78</v>
      </c>
      <c r="F24" s="6"/>
      <c r="H24" s="5"/>
    </row>
    <row r="25" spans="1:8">
      <c r="A25">
        <f>(B22*0.01)/B8</f>
        <v>0.1994813484939158</v>
      </c>
      <c r="B25" s="6"/>
      <c r="D25" s="5"/>
      <c r="E25">
        <f>(F22*0.01)/F8</f>
        <v>0.19849146486701072</v>
      </c>
      <c r="F25" s="6"/>
      <c r="H25" s="5"/>
    </row>
    <row r="26" spans="1:8">
      <c r="A26" s="3" t="s">
        <v>19</v>
      </c>
      <c r="B26" s="6"/>
      <c r="D26" s="5"/>
      <c r="E26" s="3" t="s">
        <v>19</v>
      </c>
      <c r="F26" s="6"/>
      <c r="H26" s="5"/>
    </row>
    <row r="27" spans="1:8">
      <c r="A27" t="s">
        <v>71</v>
      </c>
      <c r="B27" s="6"/>
      <c r="D27" s="5"/>
      <c r="E27" t="s">
        <v>79</v>
      </c>
      <c r="F27" s="6"/>
      <c r="H27" s="5"/>
    </row>
    <row r="28" spans="1:8">
      <c r="A28">
        <f>A19*B28*A22</f>
        <v>20.575724601840349</v>
      </c>
      <c r="B28" s="6">
        <v>2</v>
      </c>
      <c r="D28" s="5"/>
      <c r="E28">
        <f>E19*F28*E22</f>
        <v>20.387767339595879</v>
      </c>
      <c r="F28" s="6">
        <v>2</v>
      </c>
      <c r="H28" s="5"/>
    </row>
    <row r="29" spans="1:8">
      <c r="A29" s="3" t="s">
        <v>20</v>
      </c>
      <c r="B29" s="6"/>
      <c r="D29" s="5"/>
      <c r="E29" s="3" t="s">
        <v>20</v>
      </c>
      <c r="F29" s="6"/>
      <c r="H29" s="5"/>
    </row>
    <row r="30" spans="1:8">
      <c r="A30" t="s">
        <v>72</v>
      </c>
      <c r="B30" s="6"/>
      <c r="D30" s="5"/>
      <c r="E30" t="s">
        <v>80</v>
      </c>
      <c r="F30" s="6"/>
      <c r="H30" s="5"/>
    </row>
    <row r="31" spans="1:8">
      <c r="A31">
        <f>A15*B28*A25</f>
        <v>12.367843606622303</v>
      </c>
      <c r="B31" s="6"/>
      <c r="D31" s="5"/>
      <c r="E31">
        <f>E15*F28*E25</f>
        <v>7.5426756649468816</v>
      </c>
      <c r="F31" s="6"/>
      <c r="H31" s="5"/>
    </row>
    <row r="32" spans="1:8">
      <c r="A32" s="3" t="s">
        <v>21</v>
      </c>
      <c r="B32" s="6"/>
      <c r="D32" s="5"/>
      <c r="E32" s="3" t="s">
        <v>21</v>
      </c>
      <c r="F32" s="6"/>
      <c r="H32" s="5"/>
    </row>
    <row r="33" spans="1:8">
      <c r="A33">
        <f>(B33/C33)*100</f>
        <v>20</v>
      </c>
      <c r="B33">
        <v>20</v>
      </c>
      <c r="C33">
        <v>100</v>
      </c>
      <c r="D33" s="5"/>
      <c r="E33">
        <f>(F33/G33)*100</f>
        <v>20</v>
      </c>
      <c r="F33">
        <v>20</v>
      </c>
      <c r="G33">
        <v>100</v>
      </c>
      <c r="H33" s="5"/>
    </row>
    <row r="34" spans="1:8">
      <c r="D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E10" sqref="E10"/>
    </sheetView>
  </sheetViews>
  <sheetFormatPr defaultRowHeight="15"/>
  <cols>
    <col min="1" max="1" width="88.28515625" customWidth="1"/>
    <col min="2" max="2" width="7.5703125" customWidth="1"/>
    <col min="3" max="3" width="4.85546875" customWidth="1"/>
    <col min="4" max="4" width="4.140625" customWidth="1"/>
    <col min="5" max="5" width="87.85546875" customWidth="1"/>
    <col min="6" max="6" width="7.85546875" customWidth="1"/>
    <col min="7" max="7" width="5" customWidth="1"/>
    <col min="8" max="8" width="4.85546875" customWidth="1"/>
  </cols>
  <sheetData>
    <row r="1" spans="1:8" ht="18.75">
      <c r="A1" s="1" t="s">
        <v>47</v>
      </c>
      <c r="B1" s="2"/>
      <c r="C1" s="5"/>
      <c r="D1" s="5"/>
      <c r="E1" s="1" t="s">
        <v>48</v>
      </c>
      <c r="F1" s="5"/>
      <c r="G1" s="5"/>
      <c r="H1" s="5"/>
    </row>
    <row r="2" spans="1:8">
      <c r="A2" s="7"/>
      <c r="B2" s="6"/>
      <c r="C2" s="6"/>
      <c r="D2" s="5"/>
      <c r="E2" s="6"/>
      <c r="H2" s="5"/>
    </row>
    <row r="3" spans="1:8">
      <c r="A3" s="3" t="s">
        <v>13</v>
      </c>
      <c r="B3" s="6"/>
      <c r="C3" s="6"/>
      <c r="D3" s="5"/>
      <c r="E3" s="3" t="s">
        <v>24</v>
      </c>
      <c r="F3" s="6"/>
      <c r="G3" s="6"/>
      <c r="H3" s="5"/>
    </row>
    <row r="4" spans="1:8">
      <c r="D4" s="5"/>
      <c r="H4" s="5"/>
    </row>
    <row r="5" spans="1:8">
      <c r="A5" s="4" t="s">
        <v>14</v>
      </c>
      <c r="D5" s="5"/>
      <c r="E5" s="4" t="s">
        <v>23</v>
      </c>
      <c r="H5" s="5"/>
    </row>
    <row r="6" spans="1:8">
      <c r="A6" t="s">
        <v>52</v>
      </c>
      <c r="B6">
        <v>1.5112000000000001</v>
      </c>
      <c r="D6" s="5"/>
      <c r="E6" t="s">
        <v>1</v>
      </c>
      <c r="F6">
        <v>1.5079</v>
      </c>
      <c r="H6" s="5"/>
    </row>
    <row r="7" spans="1:8">
      <c r="A7" t="s">
        <v>0</v>
      </c>
      <c r="D7" s="5"/>
      <c r="E7" s="3" t="s">
        <v>0</v>
      </c>
      <c r="H7" s="5"/>
    </row>
    <row r="8" spans="1:8">
      <c r="A8" t="s">
        <v>1</v>
      </c>
      <c r="B8">
        <v>1.5079</v>
      </c>
      <c r="D8" s="5"/>
      <c r="E8" t="s">
        <v>53</v>
      </c>
      <c r="F8">
        <v>1.5105999999999999</v>
      </c>
      <c r="H8" s="5"/>
    </row>
    <row r="9" spans="1:8">
      <c r="A9" t="s">
        <v>11</v>
      </c>
      <c r="D9" s="5"/>
      <c r="E9" s="3" t="s">
        <v>11</v>
      </c>
      <c r="H9" s="5"/>
    </row>
    <row r="10" spans="1:8">
      <c r="A10" t="s">
        <v>12</v>
      </c>
      <c r="B10" s="6">
        <v>1.5199</v>
      </c>
      <c r="D10" s="5"/>
      <c r="E10" t="s">
        <v>54</v>
      </c>
      <c r="F10">
        <v>1.5005999999999999</v>
      </c>
      <c r="H10" s="5"/>
    </row>
    <row r="11" spans="1:8">
      <c r="D11" s="5"/>
      <c r="H11" s="5"/>
    </row>
    <row r="12" spans="1:8">
      <c r="A12" s="3" t="s">
        <v>15</v>
      </c>
      <c r="B12" s="6"/>
      <c r="D12" s="5"/>
      <c r="E12" s="3" t="s">
        <v>25</v>
      </c>
      <c r="F12" s="6"/>
      <c r="H12" s="5"/>
    </row>
    <row r="13" spans="1:8">
      <c r="A13" t="s">
        <v>2</v>
      </c>
      <c r="B13" s="6"/>
      <c r="D13" s="5"/>
      <c r="E13" t="s">
        <v>27</v>
      </c>
      <c r="F13" s="6"/>
      <c r="H13" s="5"/>
    </row>
    <row r="14" spans="1:8">
      <c r="A14" t="s">
        <v>6</v>
      </c>
      <c r="B14" s="6"/>
      <c r="D14" s="5"/>
      <c r="E14" t="s">
        <v>28</v>
      </c>
      <c r="F14" s="6"/>
      <c r="H14" s="5"/>
    </row>
    <row r="15" spans="1:8">
      <c r="A15">
        <f>(B6-B8)*10000</f>
        <v>33.00000000000081</v>
      </c>
      <c r="B15" s="6"/>
      <c r="D15" s="5"/>
      <c r="E15">
        <f>(F8-F6)*10000</f>
        <v>26.999999999999247</v>
      </c>
      <c r="F15" s="6"/>
      <c r="H15" s="5"/>
    </row>
    <row r="16" spans="1:8">
      <c r="A16" s="3" t="s">
        <v>16</v>
      </c>
      <c r="B16" s="6"/>
      <c r="D16" s="5"/>
      <c r="E16" s="3" t="s">
        <v>26</v>
      </c>
      <c r="F16" s="6"/>
      <c r="H16" s="5"/>
    </row>
    <row r="17" spans="1:8">
      <c r="A17" t="s">
        <v>5</v>
      </c>
      <c r="B17" s="6"/>
      <c r="D17" s="5"/>
      <c r="E17" t="s">
        <v>29</v>
      </c>
      <c r="F17" s="6"/>
      <c r="H17" s="5"/>
    </row>
    <row r="18" spans="1:8">
      <c r="A18" t="s">
        <v>7</v>
      </c>
      <c r="B18" s="6"/>
      <c r="D18" s="5"/>
      <c r="E18" t="s">
        <v>30</v>
      </c>
      <c r="F18" s="6"/>
      <c r="H18" s="5"/>
    </row>
    <row r="19" spans="1:8">
      <c r="A19">
        <f>(B10-B6)*10000</f>
        <v>86.999999999999304</v>
      </c>
      <c r="B19" s="6"/>
      <c r="D19" s="5"/>
      <c r="E19">
        <f>(F6-F10)*10000</f>
        <v>73.000000000000838</v>
      </c>
      <c r="F19" s="6"/>
      <c r="H19" s="5"/>
    </row>
    <row r="20" spans="1:8">
      <c r="A20" s="3" t="s">
        <v>17</v>
      </c>
      <c r="B20" s="6"/>
      <c r="D20" s="5"/>
      <c r="E20" s="3" t="s">
        <v>17</v>
      </c>
      <c r="F20" s="6"/>
      <c r="H20" s="5"/>
    </row>
    <row r="21" spans="1:8">
      <c r="A21" t="s">
        <v>35</v>
      </c>
      <c r="B21" s="6"/>
      <c r="D21" s="5"/>
      <c r="E21" t="s">
        <v>35</v>
      </c>
      <c r="F21" s="6"/>
      <c r="H21" s="5"/>
    </row>
    <row r="22" spans="1:8">
      <c r="A22">
        <f>(B22*0.0001)/1</f>
        <v>0.2</v>
      </c>
      <c r="B22" s="6">
        <v>2000</v>
      </c>
      <c r="D22" s="5"/>
      <c r="E22">
        <f>(F22*0.0001)/1</f>
        <v>0.2</v>
      </c>
      <c r="F22" s="6">
        <v>2000</v>
      </c>
      <c r="H22" s="5"/>
    </row>
    <row r="23" spans="1:8">
      <c r="A23" s="3" t="s">
        <v>18</v>
      </c>
      <c r="B23" s="6"/>
      <c r="D23" s="5"/>
      <c r="E23" s="3" t="s">
        <v>18</v>
      </c>
      <c r="F23" s="6"/>
      <c r="H23" s="5"/>
    </row>
    <row r="24" spans="1:8">
      <c r="A24" t="s">
        <v>36</v>
      </c>
      <c r="B24" s="6"/>
      <c r="D24" s="5"/>
      <c r="E24" t="s">
        <v>37</v>
      </c>
      <c r="F24" s="6"/>
      <c r="H24" s="5"/>
    </row>
    <row r="25" spans="1:8">
      <c r="A25">
        <f>(B22*0.0001)/1</f>
        <v>0.2</v>
      </c>
      <c r="B25" s="6"/>
      <c r="D25" s="5"/>
      <c r="E25">
        <f>(F22*0.0001)/1</f>
        <v>0.2</v>
      </c>
      <c r="F25" s="6"/>
      <c r="H25" s="5"/>
    </row>
    <row r="26" spans="1:8">
      <c r="A26" s="3" t="s">
        <v>19</v>
      </c>
      <c r="B26" s="6"/>
      <c r="D26" s="5"/>
      <c r="E26" s="3" t="s">
        <v>19</v>
      </c>
      <c r="F26" s="6"/>
      <c r="H26" s="5"/>
    </row>
    <row r="27" spans="1:8">
      <c r="A27" t="s">
        <v>39</v>
      </c>
      <c r="B27" s="6"/>
      <c r="D27" s="5"/>
      <c r="E27" t="s">
        <v>40</v>
      </c>
      <c r="F27" s="6"/>
      <c r="H27" s="5"/>
    </row>
    <row r="28" spans="1:8">
      <c r="A28">
        <f>A19*B28*A22</f>
        <v>34.79999999999972</v>
      </c>
      <c r="B28" s="6">
        <v>2</v>
      </c>
      <c r="D28" s="5"/>
      <c r="E28">
        <f>E19*F28*E22</f>
        <v>29.200000000000337</v>
      </c>
      <c r="F28" s="6">
        <v>2</v>
      </c>
      <c r="H28" s="5"/>
    </row>
    <row r="29" spans="1:8">
      <c r="A29" s="3" t="s">
        <v>20</v>
      </c>
      <c r="B29" s="6"/>
      <c r="D29" s="5"/>
      <c r="E29" s="3" t="s">
        <v>20</v>
      </c>
      <c r="F29" s="6"/>
      <c r="H29" s="5"/>
    </row>
    <row r="30" spans="1:8">
      <c r="A30" t="s">
        <v>45</v>
      </c>
      <c r="B30" s="6"/>
      <c r="D30" s="5"/>
      <c r="E30" t="s">
        <v>46</v>
      </c>
      <c r="F30" s="6"/>
      <c r="H30" s="5"/>
    </row>
    <row r="31" spans="1:8">
      <c r="A31">
        <f>A15*B28*A25</f>
        <v>13.200000000000324</v>
      </c>
      <c r="B31" s="6"/>
      <c r="D31" s="5"/>
      <c r="E31">
        <f>E15*F28*E25</f>
        <v>10.799999999999699</v>
      </c>
      <c r="F31" s="6"/>
      <c r="H31" s="5"/>
    </row>
    <row r="32" spans="1:8">
      <c r="A32" s="3" t="s">
        <v>21</v>
      </c>
      <c r="B32" s="6"/>
      <c r="D32" s="5"/>
      <c r="E32" s="3" t="s">
        <v>21</v>
      </c>
      <c r="F32" s="6"/>
      <c r="H32" s="5"/>
    </row>
    <row r="33" spans="1:8">
      <c r="A33" t="s">
        <v>22</v>
      </c>
      <c r="D33" s="5"/>
      <c r="E33" t="s">
        <v>22</v>
      </c>
      <c r="H33" s="5"/>
    </row>
    <row r="34" spans="1:8">
      <c r="A34">
        <f>(B34/C34)*100</f>
        <v>20</v>
      </c>
      <c r="B34">
        <v>20</v>
      </c>
      <c r="C34">
        <v>100</v>
      </c>
      <c r="D34" s="5"/>
      <c r="E34">
        <f>(F34/G34)*100</f>
        <v>20</v>
      </c>
      <c r="F34">
        <v>20</v>
      </c>
      <c r="G34">
        <v>100</v>
      </c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6"/>
      <c r="B36" s="6"/>
      <c r="C36" s="6"/>
      <c r="D36" s="6"/>
      <c r="E36" s="6"/>
      <c r="F36" s="6"/>
      <c r="G36" s="6"/>
      <c r="H36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E10" sqref="E10"/>
    </sheetView>
  </sheetViews>
  <sheetFormatPr defaultRowHeight="15"/>
  <cols>
    <col min="1" max="1" width="88.140625" customWidth="1"/>
    <col min="2" max="2" width="6.85546875" customWidth="1"/>
    <col min="3" max="3" width="4.85546875" customWidth="1"/>
    <col min="4" max="4" width="5.140625" customWidth="1"/>
    <col min="5" max="5" width="87.85546875" customWidth="1"/>
    <col min="6" max="6" width="7.28515625" customWidth="1"/>
    <col min="7" max="7" width="5.28515625" customWidth="1"/>
  </cols>
  <sheetData>
    <row r="1" spans="1:8" ht="18.75">
      <c r="A1" s="1" t="s">
        <v>47</v>
      </c>
      <c r="B1" s="2"/>
      <c r="C1" s="5"/>
      <c r="D1" s="5"/>
      <c r="E1" s="1" t="s">
        <v>48</v>
      </c>
      <c r="F1" s="5"/>
      <c r="G1" s="5"/>
      <c r="H1" s="5"/>
    </row>
    <row r="2" spans="1:8">
      <c r="A2" s="7"/>
      <c r="B2" s="6"/>
      <c r="C2" s="6"/>
      <c r="D2" s="5"/>
      <c r="E2" s="6"/>
      <c r="H2" s="5"/>
    </row>
    <row r="3" spans="1:8">
      <c r="A3" s="3" t="s">
        <v>13</v>
      </c>
      <c r="B3" s="6"/>
      <c r="C3" s="6"/>
      <c r="D3" s="5"/>
      <c r="E3" s="3" t="s">
        <v>24</v>
      </c>
      <c r="F3" s="6"/>
      <c r="G3" s="6"/>
      <c r="H3" s="5"/>
    </row>
    <row r="4" spans="1:8">
      <c r="D4" s="5"/>
      <c r="H4" s="5"/>
    </row>
    <row r="5" spans="1:8">
      <c r="A5" s="4" t="s">
        <v>14</v>
      </c>
      <c r="D5" s="5"/>
      <c r="E5" s="4" t="s">
        <v>23</v>
      </c>
      <c r="H5" s="5"/>
    </row>
    <row r="6" spans="1:8">
      <c r="A6" t="s">
        <v>52</v>
      </c>
      <c r="B6">
        <v>1.5112000000000001</v>
      </c>
      <c r="D6" s="5"/>
      <c r="E6" t="s">
        <v>1</v>
      </c>
      <c r="F6">
        <v>1.5079</v>
      </c>
      <c r="H6" s="5"/>
    </row>
    <row r="7" spans="1:8">
      <c r="A7" t="s">
        <v>0</v>
      </c>
      <c r="D7" s="5"/>
      <c r="E7" s="3" t="s">
        <v>0</v>
      </c>
      <c r="H7" s="5"/>
    </row>
    <row r="8" spans="1:8">
      <c r="A8" t="s">
        <v>1</v>
      </c>
      <c r="B8">
        <v>1.5079</v>
      </c>
      <c r="D8" s="5"/>
      <c r="E8" t="s">
        <v>53</v>
      </c>
      <c r="F8">
        <v>1.5105999999999999</v>
      </c>
      <c r="H8" s="5"/>
    </row>
    <row r="9" spans="1:8">
      <c r="A9" t="s">
        <v>11</v>
      </c>
      <c r="D9" s="5"/>
      <c r="E9" s="3" t="s">
        <v>11</v>
      </c>
      <c r="H9" s="5"/>
    </row>
    <row r="10" spans="1:8">
      <c r="A10" t="s">
        <v>12</v>
      </c>
      <c r="B10" s="6">
        <v>1.5199</v>
      </c>
      <c r="D10" s="5"/>
      <c r="E10" t="s">
        <v>54</v>
      </c>
      <c r="F10">
        <v>1.5005999999999999</v>
      </c>
      <c r="H10" s="5"/>
    </row>
    <row r="11" spans="1:8">
      <c r="D11" s="5"/>
      <c r="H11" s="5"/>
    </row>
    <row r="12" spans="1:8">
      <c r="A12" s="3" t="s">
        <v>15</v>
      </c>
      <c r="B12" s="6"/>
      <c r="D12" s="5"/>
      <c r="E12" s="3" t="s">
        <v>25</v>
      </c>
      <c r="F12" s="6"/>
      <c r="H12" s="5"/>
    </row>
    <row r="13" spans="1:8">
      <c r="A13" t="s">
        <v>2</v>
      </c>
      <c r="B13" s="6"/>
      <c r="D13" s="5"/>
      <c r="E13" t="s">
        <v>27</v>
      </c>
      <c r="F13" s="6"/>
      <c r="H13" s="5"/>
    </row>
    <row r="14" spans="1:8">
      <c r="A14" t="s">
        <v>6</v>
      </c>
      <c r="B14" s="6"/>
      <c r="D14" s="5"/>
      <c r="E14" t="s">
        <v>28</v>
      </c>
      <c r="F14" s="6"/>
      <c r="H14" s="5"/>
    </row>
    <row r="15" spans="1:8">
      <c r="A15">
        <f>(B6-B8)*10000</f>
        <v>33.00000000000081</v>
      </c>
      <c r="B15" s="6"/>
      <c r="D15" s="5"/>
      <c r="E15">
        <f>(F8-F6)*10000</f>
        <v>26.999999999999247</v>
      </c>
      <c r="F15" s="6"/>
      <c r="H15" s="5"/>
    </row>
    <row r="16" spans="1:8">
      <c r="A16" s="3" t="s">
        <v>16</v>
      </c>
      <c r="B16" s="6"/>
      <c r="D16" s="5"/>
      <c r="E16" s="3" t="s">
        <v>26</v>
      </c>
      <c r="F16" s="6"/>
      <c r="H16" s="5"/>
    </row>
    <row r="17" spans="1:8">
      <c r="A17" t="s">
        <v>5</v>
      </c>
      <c r="B17" s="6"/>
      <c r="D17" s="5"/>
      <c r="E17" t="s">
        <v>29</v>
      </c>
      <c r="F17" s="6"/>
      <c r="H17" s="5"/>
    </row>
    <row r="18" spans="1:8">
      <c r="A18" t="s">
        <v>7</v>
      </c>
      <c r="B18" s="6"/>
      <c r="D18" s="5"/>
      <c r="E18" t="s">
        <v>30</v>
      </c>
      <c r="F18" s="6"/>
      <c r="H18" s="5"/>
    </row>
    <row r="19" spans="1:8">
      <c r="A19">
        <f>(B10-B6)*10000</f>
        <v>86.999999999999304</v>
      </c>
      <c r="B19" s="6"/>
      <c r="D19" s="5"/>
      <c r="E19">
        <f>(F6-F10)*10000</f>
        <v>73.000000000000838</v>
      </c>
      <c r="F19" s="6"/>
      <c r="H19" s="5"/>
    </row>
    <row r="20" spans="1:8">
      <c r="A20" s="3" t="s">
        <v>17</v>
      </c>
      <c r="B20" s="6"/>
      <c r="D20" s="5"/>
      <c r="E20" s="3" t="s">
        <v>17</v>
      </c>
      <c r="F20" s="6"/>
      <c r="H20" s="5"/>
    </row>
    <row r="21" spans="1:8">
      <c r="A21" t="s">
        <v>35</v>
      </c>
      <c r="B21" s="6"/>
      <c r="D21" s="5"/>
      <c r="E21" t="s">
        <v>35</v>
      </c>
      <c r="F21" s="6"/>
      <c r="H21" s="5"/>
    </row>
    <row r="22" spans="1:8">
      <c r="A22">
        <f>(B22*0.0001)/1</f>
        <v>0.2</v>
      </c>
      <c r="B22" s="6">
        <v>2000</v>
      </c>
      <c r="D22" s="5"/>
      <c r="E22">
        <f>(F22*0.0001)/1</f>
        <v>0.2</v>
      </c>
      <c r="F22" s="6">
        <v>2000</v>
      </c>
      <c r="H22" s="5"/>
    </row>
    <row r="23" spans="1:8">
      <c r="A23" s="3" t="s">
        <v>18</v>
      </c>
      <c r="B23" s="6"/>
      <c r="D23" s="5"/>
      <c r="E23" s="3" t="s">
        <v>18</v>
      </c>
      <c r="F23" s="6"/>
      <c r="H23" s="5"/>
    </row>
    <row r="24" spans="1:8">
      <c r="A24" t="s">
        <v>36</v>
      </c>
      <c r="B24" s="6"/>
      <c r="D24" s="5"/>
      <c r="E24" t="s">
        <v>37</v>
      </c>
      <c r="F24" s="6"/>
      <c r="H24" s="5"/>
    </row>
    <row r="25" spans="1:8">
      <c r="A25">
        <f>(B22*0.0001)/1</f>
        <v>0.2</v>
      </c>
      <c r="B25" s="6"/>
      <c r="D25" s="5"/>
      <c r="E25">
        <f>(F22*0.0001)/1</f>
        <v>0.2</v>
      </c>
      <c r="F25" s="6"/>
      <c r="H25" s="5"/>
    </row>
    <row r="26" spans="1:8">
      <c r="A26" s="3" t="s">
        <v>19</v>
      </c>
      <c r="B26" s="6"/>
      <c r="D26" s="5"/>
      <c r="E26" s="3" t="s">
        <v>19</v>
      </c>
      <c r="F26" s="6"/>
      <c r="H26" s="5"/>
    </row>
    <row r="27" spans="1:8">
      <c r="A27" t="s">
        <v>39</v>
      </c>
      <c r="B27" s="6"/>
      <c r="D27" s="5"/>
      <c r="E27" t="s">
        <v>40</v>
      </c>
      <c r="F27" s="6"/>
      <c r="H27" s="5"/>
    </row>
    <row r="28" spans="1:8">
      <c r="A28">
        <f>A19*B28*A22</f>
        <v>34.79999999999972</v>
      </c>
      <c r="B28" s="6">
        <v>2</v>
      </c>
      <c r="D28" s="5"/>
      <c r="E28">
        <f>E19*F28*E22</f>
        <v>29.200000000000337</v>
      </c>
      <c r="F28" s="6">
        <v>2</v>
      </c>
      <c r="H28" s="5"/>
    </row>
    <row r="29" spans="1:8">
      <c r="A29" s="3" t="s">
        <v>20</v>
      </c>
      <c r="B29" s="6"/>
      <c r="D29" s="5"/>
      <c r="E29" s="3" t="s">
        <v>20</v>
      </c>
      <c r="F29" s="6"/>
      <c r="H29" s="5"/>
    </row>
    <row r="30" spans="1:8">
      <c r="A30" t="s">
        <v>45</v>
      </c>
      <c r="B30" s="6"/>
      <c r="D30" s="5"/>
      <c r="E30" t="s">
        <v>46</v>
      </c>
      <c r="F30" s="6"/>
      <c r="H30" s="5"/>
    </row>
    <row r="31" spans="1:8">
      <c r="A31">
        <f>A15*B28*A25</f>
        <v>13.200000000000324</v>
      </c>
      <c r="B31" s="6"/>
      <c r="D31" s="5"/>
      <c r="E31">
        <f>E15*F28*E25</f>
        <v>10.799999999999699</v>
      </c>
      <c r="F31" s="6"/>
      <c r="H31" s="5"/>
    </row>
    <row r="32" spans="1:8">
      <c r="A32" s="3" t="s">
        <v>21</v>
      </c>
      <c r="B32" s="6"/>
      <c r="D32" s="5"/>
      <c r="E32" s="3" t="s">
        <v>21</v>
      </c>
      <c r="F32" s="6"/>
      <c r="H32" s="5"/>
    </row>
    <row r="33" spans="1:8">
      <c r="A33" t="s">
        <v>22</v>
      </c>
      <c r="D33" s="5"/>
      <c r="E33" t="s">
        <v>22</v>
      </c>
      <c r="H33" s="5"/>
    </row>
    <row r="34" spans="1:8">
      <c r="A34">
        <f>(B34/C34)*100</f>
        <v>20</v>
      </c>
      <c r="B34">
        <v>20</v>
      </c>
      <c r="C34">
        <v>100</v>
      </c>
      <c r="D34" s="5"/>
      <c r="E34">
        <f>(F34/G34)*100</f>
        <v>20</v>
      </c>
      <c r="F34">
        <v>20</v>
      </c>
      <c r="G34">
        <v>100</v>
      </c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6"/>
      <c r="B36" s="6"/>
      <c r="C36" s="6"/>
      <c r="D36" s="6"/>
      <c r="E36" s="6"/>
      <c r="F36" s="6"/>
      <c r="G36" s="6"/>
      <c r="H3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USD|CHF </vt:lpstr>
      <vt:lpstr>CHF2</vt:lpstr>
      <vt:lpstr>EUR|USD; </vt:lpstr>
      <vt:lpstr>EUR2</vt:lpstr>
      <vt:lpstr>USD|JPY</vt:lpstr>
      <vt:lpstr>JPY2</vt:lpstr>
      <vt:lpstr>GBP|USD</vt:lpstr>
      <vt:lpstr>GBP2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2008-01-24T14:04:42Z</dcterms:created>
  <dcterms:modified xsi:type="dcterms:W3CDTF">2008-01-25T14:10:21Z</dcterms:modified>
</cp:coreProperties>
</file>